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DARIJA\fin.izvještaj\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8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E283" i="9" s="1"/>
  <c r="B283" i="9" s="1"/>
  <c r="G283" i="9"/>
  <c r="F283" i="9"/>
  <c r="F282" i="9"/>
  <c r="H281" i="9"/>
  <c r="E281" i="9" s="1"/>
  <c r="G281" i="9"/>
  <c r="F281" i="9"/>
  <c r="H280" i="9"/>
  <c r="E280" i="9" s="1"/>
  <c r="B280" i="9" s="1"/>
  <c r="G280" i="9"/>
  <c r="F280" i="9"/>
  <c r="H279" i="9"/>
  <c r="G279" i="9"/>
  <c r="F279" i="9"/>
  <c r="F278" i="9"/>
  <c r="F277" i="9"/>
  <c r="F276"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M222" i="9"/>
  <c r="L222" i="9"/>
  <c r="F222" i="9" s="1"/>
  <c r="B222" i="9" s="1"/>
  <c r="E222" i="9"/>
  <c r="M221" i="9"/>
  <c r="L221" i="9"/>
  <c r="F221" i="9" s="1"/>
  <c r="E221" i="9"/>
  <c r="M220" i="9"/>
  <c r="L220" i="9"/>
  <c r="F220" i="9" s="1"/>
  <c r="B220" i="9" s="1"/>
  <c r="E220" i="9"/>
  <c r="M219" i="9"/>
  <c r="L219" i="9"/>
  <c r="E219" i="9"/>
  <c r="M218" i="9"/>
  <c r="L218" i="9"/>
  <c r="F218" i="9" s="1"/>
  <c r="B218" i="9" s="1"/>
  <c r="E218" i="9"/>
  <c r="M217" i="9"/>
  <c r="L217" i="9"/>
  <c r="E217" i="9"/>
  <c r="M216" i="9"/>
  <c r="L216" i="9"/>
  <c r="E216" i="9"/>
  <c r="M215" i="9"/>
  <c r="L215" i="9"/>
  <c r="F215" i="9" s="1"/>
  <c r="E215" i="9"/>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E43" i="9" s="1"/>
  <c r="B43" i="9" s="1"/>
  <c r="G43" i="9"/>
  <c r="F43" i="9"/>
  <c r="H42" i="9"/>
  <c r="E42" i="9" s="1"/>
  <c r="B42" i="9" s="1"/>
  <c r="G42" i="9"/>
  <c r="F42" i="9"/>
  <c r="H41" i="9"/>
  <c r="G41" i="9"/>
  <c r="F41" i="9"/>
  <c r="E41" i="9"/>
  <c r="B41" i="9" s="1"/>
  <c r="H40" i="9"/>
  <c r="G40" i="9"/>
  <c r="F40" i="9"/>
  <c r="H39" i="9"/>
  <c r="E39" i="9" s="1"/>
  <c r="B39" i="9" s="1"/>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E274" i="9" s="1"/>
  <c r="I3" i="9"/>
  <c r="H3" i="9"/>
  <c r="G3" i="9"/>
  <c r="D101" i="8"/>
  <c r="D95" i="8"/>
  <c r="D90" i="8"/>
  <c r="D85" i="8"/>
  <c r="D80" i="8"/>
  <c r="D75" i="8"/>
  <c r="D70" i="8"/>
  <c r="D65" i="8"/>
  <c r="D60" i="8"/>
  <c r="D55" i="8"/>
  <c r="C1530" i="1" s="1"/>
  <c r="G1530" i="1" s="1"/>
  <c r="D50" i="8"/>
  <c r="D49" i="8"/>
  <c r="C1524" i="1" s="1"/>
  <c r="G1524" i="1" s="1"/>
  <c r="D44" i="8"/>
  <c r="D43" i="8"/>
  <c r="C1518" i="1" s="1"/>
  <c r="G1518" i="1" s="1"/>
  <c r="D36" i="8"/>
  <c r="D26" i="8"/>
  <c r="D24" i="8" s="1"/>
  <c r="C1499" i="1" s="1"/>
  <c r="D18" i="8"/>
  <c r="D8" i="8"/>
  <c r="D6" i="8" s="1"/>
  <c r="C1481" i="1" s="1"/>
  <c r="H1481" i="1"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C1408" i="1"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9" i="5" s="1"/>
  <c r="F18" i="5"/>
  <c r="F17" i="5"/>
  <c r="F16" i="5"/>
  <c r="F15" i="5"/>
  <c r="F14" i="5"/>
  <c r="E13" i="5"/>
  <c r="D991" i="1" s="1"/>
  <c r="D13" i="5"/>
  <c r="E12" i="5"/>
  <c r="D990" i="1" s="1"/>
  <c r="D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3" i="1" s="1"/>
  <c r="H413" i="1" s="1"/>
  <c r="D418" i="4"/>
  <c r="F418" i="4" s="1"/>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403" i="1"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2" i="1"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0" i="1" s="1"/>
  <c r="D164" i="4"/>
  <c r="F162" i="4"/>
  <c r="F161" i="4"/>
  <c r="F160" i="4"/>
  <c r="E159" i="4"/>
  <c r="E152" i="4" s="1"/>
  <c r="D148" i="1" s="1"/>
  <c r="D159" i="4"/>
  <c r="F158" i="4"/>
  <c r="F157" i="4"/>
  <c r="F156" i="4"/>
  <c r="F155" i="4"/>
  <c r="F154" i="4"/>
  <c r="E153" i="4"/>
  <c r="D149" i="1" s="1"/>
  <c r="D153"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D2" i="1"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5" i="1"/>
  <c r="H1535" i="1" s="1"/>
  <c r="C1534" i="1"/>
  <c r="G1534" i="1" s="1"/>
  <c r="G1533" i="1"/>
  <c r="C1533" i="1"/>
  <c r="H1533" i="1" s="1"/>
  <c r="C1532" i="1"/>
  <c r="G1532" i="1" s="1"/>
  <c r="C1531" i="1"/>
  <c r="H1531"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C1486" i="1"/>
  <c r="G1486" i="1" s="1"/>
  <c r="C1485" i="1"/>
  <c r="H1485" i="1" s="1"/>
  <c r="C1484" i="1"/>
  <c r="G1484"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D1439" i="1"/>
  <c r="C1439" i="1"/>
  <c r="G1439" i="1" s="1"/>
  <c r="D1438" i="1"/>
  <c r="C1438"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9" i="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C1236" i="1"/>
  <c r="D1234" i="1"/>
  <c r="C1234" i="1"/>
  <c r="G1234" i="1" s="1"/>
  <c r="D1233" i="1"/>
  <c r="C1233" i="1"/>
  <c r="G1233" i="1" s="1"/>
  <c r="D1232" i="1"/>
  <c r="C1232" i="1"/>
  <c r="D1231" i="1"/>
  <c r="C1231" i="1"/>
  <c r="G1231" i="1" s="1"/>
  <c r="D1230" i="1"/>
  <c r="C1230" i="1"/>
  <c r="G1230" i="1" s="1"/>
  <c r="D1229" i="1"/>
  <c r="C1229" i="1"/>
  <c r="D1228" i="1"/>
  <c r="C1228" i="1"/>
  <c r="C1227" i="1"/>
  <c r="D1226" i="1"/>
  <c r="C1226" i="1"/>
  <c r="G1226" i="1" s="1"/>
  <c r="D1225" i="1"/>
  <c r="C1225" i="1"/>
  <c r="G1225" i="1" s="1"/>
  <c r="D1224" i="1"/>
  <c r="C1224" i="1"/>
  <c r="D1223" i="1"/>
  <c r="C1223" i="1"/>
  <c r="D1221" i="1"/>
  <c r="C1221" i="1"/>
  <c r="G1221" i="1" s="1"/>
  <c r="D1220" i="1"/>
  <c r="C1220" i="1"/>
  <c r="D1219" i="1"/>
  <c r="C1219" i="1"/>
  <c r="D1218" i="1"/>
  <c r="C1218" i="1"/>
  <c r="G1218" i="1" s="1"/>
  <c r="D1217" i="1"/>
  <c r="C1217"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D1194" i="1"/>
  <c r="C1194" i="1"/>
  <c r="G1194" i="1" s="1"/>
  <c r="D1193" i="1"/>
  <c r="C1193" i="1"/>
  <c r="G1193" i="1" s="1"/>
  <c r="D1192" i="1"/>
  <c r="C1192" i="1"/>
  <c r="G1192" i="1" s="1"/>
  <c r="D1191" i="1"/>
  <c r="C1191" i="1"/>
  <c r="G1191" i="1" s="1"/>
  <c r="D1190" i="1"/>
  <c r="C1190" i="1"/>
  <c r="G1190" i="1" s="1"/>
  <c r="D1189" i="1"/>
  <c r="C1189" i="1"/>
  <c r="D1188" i="1"/>
  <c r="C1188" i="1"/>
  <c r="G1188" i="1" s="1"/>
  <c r="D1187" i="1"/>
  <c r="C1187" i="1"/>
  <c r="G1187" i="1" s="1"/>
  <c r="D1186" i="1"/>
  <c r="C1186" i="1"/>
  <c r="G1186" i="1" s="1"/>
  <c r="D1185" i="1"/>
  <c r="C1185" i="1"/>
  <c r="G1185" i="1" s="1"/>
  <c r="D1184" i="1"/>
  <c r="C1184" i="1"/>
  <c r="D1183" i="1"/>
  <c r="C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D1150" i="1"/>
  <c r="C1150" i="1"/>
  <c r="G1150" i="1" s="1"/>
  <c r="D1149" i="1"/>
  <c r="C1149" i="1"/>
  <c r="G1149" i="1" s="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D1017" i="1"/>
  <c r="C1017" i="1"/>
  <c r="H1017" i="1" s="1"/>
  <c r="D1016" i="1"/>
  <c r="C1016" i="1"/>
  <c r="H1016" i="1" s="1"/>
  <c r="D1015" i="1"/>
  <c r="C1015" i="1"/>
  <c r="H1015" i="1" s="1"/>
  <c r="D1014" i="1"/>
  <c r="C1014" i="1"/>
  <c r="H1014" i="1" s="1"/>
  <c r="D1013" i="1"/>
  <c r="C1013" i="1"/>
  <c r="D1012" i="1"/>
  <c r="C1012" i="1"/>
  <c r="D1011" i="1"/>
  <c r="C1011" i="1"/>
  <c r="H1011" i="1" s="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D992" i="1"/>
  <c r="C992" i="1"/>
  <c r="H992" i="1" s="1"/>
  <c r="C991" i="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C719" i="1"/>
  <c r="G719" i="1" s="1"/>
  <c r="D718" i="1"/>
  <c r="C718" i="1"/>
  <c r="G718" i="1" s="1"/>
  <c r="D717" i="1"/>
  <c r="C717" i="1"/>
  <c r="G717" i="1" s="1"/>
  <c r="D716" i="1"/>
  <c r="H716" i="1" s="1"/>
  <c r="C716" i="1"/>
  <c r="G716" i="1" s="1"/>
  <c r="D715" i="1"/>
  <c r="C715" i="1"/>
  <c r="G715" i="1" s="1"/>
  <c r="D714" i="1"/>
  <c r="C714" i="1"/>
  <c r="G714" i="1" s="1"/>
  <c r="D713" i="1"/>
  <c r="C713" i="1"/>
  <c r="G713" i="1" s="1"/>
  <c r="D712" i="1"/>
  <c r="H712" i="1" s="1"/>
  <c r="C712" i="1"/>
  <c r="G712" i="1" s="1"/>
  <c r="D711" i="1"/>
  <c r="C711" i="1"/>
  <c r="G711" i="1" s="1"/>
  <c r="D710" i="1"/>
  <c r="H710" i="1" s="1"/>
  <c r="C710" i="1"/>
  <c r="G710" i="1" s="1"/>
  <c r="D709" i="1"/>
  <c r="C709" i="1"/>
  <c r="D708" i="1"/>
  <c r="H708" i="1" s="1"/>
  <c r="C708" i="1"/>
  <c r="G708" i="1" s="1"/>
  <c r="D707" i="1"/>
  <c r="H707" i="1" s="1"/>
  <c r="C707" i="1"/>
  <c r="G707" i="1" s="1"/>
  <c r="D706" i="1"/>
  <c r="H706" i="1" s="1"/>
  <c r="C706" i="1"/>
  <c r="G706" i="1" s="1"/>
  <c r="D705" i="1"/>
  <c r="H705" i="1" s="1"/>
  <c r="C705" i="1"/>
  <c r="G705" i="1" s="1"/>
  <c r="D704" i="1"/>
  <c r="H704" i="1" s="1"/>
  <c r="C704" i="1"/>
  <c r="G704" i="1" s="1"/>
  <c r="D703" i="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C670" i="1"/>
  <c r="D669" i="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G648" i="1" s="1"/>
  <c r="D647" i="1"/>
  <c r="C647" i="1"/>
  <c r="G647" i="1" s="1"/>
  <c r="D646" i="1"/>
  <c r="H646" i="1" s="1"/>
  <c r="C646" i="1"/>
  <c r="G646" i="1" s="1"/>
  <c r="C645" i="1"/>
  <c r="D644" i="1"/>
  <c r="C644" i="1"/>
  <c r="D643" i="1"/>
  <c r="C643" i="1"/>
  <c r="G643" i="1" s="1"/>
  <c r="D642" i="1"/>
  <c r="C642" i="1"/>
  <c r="G642" i="1" s="1"/>
  <c r="D641" i="1"/>
  <c r="C641" i="1"/>
  <c r="C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D599" i="1"/>
  <c r="H599" i="1" s="1"/>
  <c r="C599" i="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C413" i="1"/>
  <c r="C412" i="1"/>
  <c r="D406" i="1"/>
  <c r="H406" i="1" s="1"/>
  <c r="C406" i="1"/>
  <c r="D405" i="1"/>
  <c r="C405" i="1"/>
  <c r="D404" i="1"/>
  <c r="C404" i="1"/>
  <c r="H401" i="1"/>
  <c r="D401" i="1"/>
  <c r="C401" i="1"/>
  <c r="G401" i="1" s="1"/>
  <c r="D400" i="1"/>
  <c r="H400" i="1" s="1"/>
  <c r="C400" i="1"/>
  <c r="H399" i="1"/>
  <c r="D399" i="1"/>
  <c r="C399" i="1"/>
  <c r="G399" i="1" s="1"/>
  <c r="D398" i="1"/>
  <c r="C398" i="1"/>
  <c r="D397" i="1"/>
  <c r="D396" i="1"/>
  <c r="H396" i="1" s="1"/>
  <c r="C396" i="1"/>
  <c r="H395" i="1"/>
  <c r="D395" i="1"/>
  <c r="C395" i="1"/>
  <c r="G395" i="1" s="1"/>
  <c r="D394" i="1"/>
  <c r="H394" i="1" s="1"/>
  <c r="C394" i="1"/>
  <c r="H393" i="1"/>
  <c r="D393" i="1"/>
  <c r="C393" i="1"/>
  <c r="G393" i="1" s="1"/>
  <c r="D392" i="1"/>
  <c r="H392" i="1" s="1"/>
  <c r="C392" i="1"/>
  <c r="D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C379" i="1"/>
  <c r="D378" i="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C359" i="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D348" i="1"/>
  <c r="C348" i="1"/>
  <c r="G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G332" i="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G264" i="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G256"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8"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D232" i="1"/>
  <c r="C232" i="1"/>
  <c r="G231"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D208" i="1"/>
  <c r="C208" i="1"/>
  <c r="H208" i="1" s="1"/>
  <c r="D207" i="1"/>
  <c r="C207" i="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D187" i="1"/>
  <c r="C187" i="1"/>
  <c r="D186" i="1"/>
  <c r="C186" i="1"/>
  <c r="D185" i="1"/>
  <c r="C185" i="1"/>
  <c r="H185" i="1" s="1"/>
  <c r="D184" i="1"/>
  <c r="C184" i="1"/>
  <c r="D183" i="1"/>
  <c r="C183" i="1"/>
  <c r="H183" i="1" s="1"/>
  <c r="D182" i="1"/>
  <c r="C182" i="1"/>
  <c r="D181" i="1"/>
  <c r="C181" i="1"/>
  <c r="H181" i="1" s="1"/>
  <c r="D180" i="1"/>
  <c r="C180" i="1"/>
  <c r="D179" i="1"/>
  <c r="C179" i="1"/>
  <c r="D178" i="1"/>
  <c r="C178" i="1"/>
  <c r="D177" i="1"/>
  <c r="C177" i="1"/>
  <c r="D176" i="1"/>
  <c r="C176" i="1"/>
  <c r="D175" i="1"/>
  <c r="C175" i="1"/>
  <c r="D174" i="1"/>
  <c r="C174"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C160" i="1"/>
  <c r="D158" i="1"/>
  <c r="C158" i="1"/>
  <c r="D157" i="1"/>
  <c r="C157" i="1"/>
  <c r="H157" i="1" s="1"/>
  <c r="D156" i="1"/>
  <c r="C156" i="1"/>
  <c r="H156" i="1" s="1"/>
  <c r="D154" i="1"/>
  <c r="C154" i="1"/>
  <c r="D153" i="1"/>
  <c r="C153" i="1"/>
  <c r="H153" i="1" s="1"/>
  <c r="D152" i="1"/>
  <c r="C152" i="1"/>
  <c r="H152" i="1" s="1"/>
  <c r="D151" i="1"/>
  <c r="C151" i="1"/>
  <c r="H151" i="1" s="1"/>
  <c r="D150" i="1"/>
  <c r="C150" i="1"/>
  <c r="H150" i="1" s="1"/>
  <c r="C149"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D134" i="1"/>
  <c r="C134" i="1"/>
  <c r="H134" i="1" s="1"/>
  <c r="D133" i="1"/>
  <c r="C133" i="1"/>
  <c r="D132" i="1"/>
  <c r="C132" i="1"/>
  <c r="D131" i="1"/>
  <c r="C131" i="1"/>
  <c r="D130" i="1"/>
  <c r="C130" i="1"/>
  <c r="D129" i="1"/>
  <c r="C129" i="1"/>
  <c r="D128" i="1"/>
  <c r="C128" i="1"/>
  <c r="H128" i="1" s="1"/>
  <c r="G127" i="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G96" i="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C78" i="1"/>
  <c r="D77" i="1"/>
  <c r="C77" i="1"/>
  <c r="H77" i="1" s="1"/>
  <c r="D76" i="1"/>
  <c r="C76" i="1"/>
  <c r="H76" i="1" s="1"/>
  <c r="D75" i="1"/>
  <c r="C75" i="1"/>
  <c r="H75" i="1" s="1"/>
  <c r="D74" i="1"/>
  <c r="C74" i="1"/>
  <c r="H74" i="1" s="1"/>
  <c r="D73" i="1"/>
  <c r="C73" i="1"/>
  <c r="H73" i="1" s="1"/>
  <c r="D72" i="1"/>
  <c r="C72" i="1"/>
  <c r="H72" i="1" s="1"/>
  <c r="D71" i="1"/>
  <c r="C71" i="1"/>
  <c r="D70" i="1"/>
  <c r="C70" i="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D55" i="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G23" i="1"/>
  <c r="D23" i="1"/>
  <c r="C23" i="1"/>
  <c r="H23" i="1" s="1"/>
  <c r="D22" i="1"/>
  <c r="C22" i="1"/>
  <c r="H22" i="1" s="1"/>
  <c r="G21" i="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195" i="1" l="1"/>
  <c r="C1409" i="1"/>
  <c r="G1409" i="1" s="1"/>
  <c r="H1411" i="1"/>
  <c r="H1409" i="1"/>
  <c r="F170" i="5"/>
  <c r="G1148" i="1"/>
  <c r="G1151" i="1"/>
  <c r="H641" i="1"/>
  <c r="G1503" i="1"/>
  <c r="G1535" i="1"/>
  <c r="G1531" i="1"/>
  <c r="C1483" i="1"/>
  <c r="H1483" i="1" s="1"/>
  <c r="C1501" i="1"/>
  <c r="H1501" i="1" s="1"/>
  <c r="H1499" i="1"/>
  <c r="G1499" i="1"/>
  <c r="H1502" i="1"/>
  <c r="G1491" i="1"/>
  <c r="H1486" i="1"/>
  <c r="G1485" i="1"/>
  <c r="G1481" i="1"/>
  <c r="H1484" i="1"/>
  <c r="G1408" i="1"/>
  <c r="E141" i="6"/>
  <c r="F114" i="6"/>
  <c r="D245" i="5"/>
  <c r="E279" i="9"/>
  <c r="B279" i="9" s="1"/>
  <c r="H405" i="1"/>
  <c r="C411" i="1"/>
  <c r="E273" i="9"/>
  <c r="B273" i="9" s="1"/>
  <c r="G641" i="1"/>
  <c r="G644" i="1"/>
  <c r="G645" i="1"/>
  <c r="G1217" i="1"/>
  <c r="G1183" i="1"/>
  <c r="G1184" i="1"/>
  <c r="G1189" i="1"/>
  <c r="F207" i="5"/>
  <c r="G1219" i="1"/>
  <c r="G1229" i="1"/>
  <c r="G1228" i="1"/>
  <c r="G1223" i="1"/>
  <c r="G1224" i="1"/>
  <c r="H289" i="1"/>
  <c r="G1236" i="1"/>
  <c r="D1236" i="1"/>
  <c r="F259" i="5"/>
  <c r="G1232" i="1"/>
  <c r="E237" i="5"/>
  <c r="D1227" i="1"/>
  <c r="G1227" i="1" s="1"/>
  <c r="F250" i="5"/>
  <c r="G1220" i="1"/>
  <c r="D1215" i="1"/>
  <c r="D1216" i="1"/>
  <c r="G1216" i="1" s="1"/>
  <c r="F239" i="5"/>
  <c r="G1137" i="1"/>
  <c r="E287" i="9"/>
  <c r="B287" i="9" s="1"/>
  <c r="H1013" i="1"/>
  <c r="H1018" i="1"/>
  <c r="H1012" i="1"/>
  <c r="H1019" i="1"/>
  <c r="F41" i="5"/>
  <c r="H1007" i="1"/>
  <c r="F29" i="5"/>
  <c r="H990" i="1"/>
  <c r="H991" i="1"/>
  <c r="H993" i="1"/>
  <c r="E7" i="5"/>
  <c r="F12" i="5"/>
  <c r="F13" i="5"/>
  <c r="G946" i="1"/>
  <c r="G670" i="1"/>
  <c r="G405" i="1"/>
  <c r="G413" i="1"/>
  <c r="H288" i="1"/>
  <c r="H102" i="1"/>
  <c r="H108" i="1"/>
  <c r="H113" i="1"/>
  <c r="G709" i="1"/>
  <c r="E644" i="4"/>
  <c r="D638" i="1" s="1"/>
  <c r="D411" i="1"/>
  <c r="H411" i="1" s="1"/>
  <c r="D412" i="1"/>
  <c r="G637" i="1"/>
  <c r="F643" i="4"/>
  <c r="G599" i="1"/>
  <c r="G600" i="1"/>
  <c r="E528" i="4"/>
  <c r="D522" i="1" s="1"/>
  <c r="E407" i="4"/>
  <c r="D402" i="1" s="1"/>
  <c r="H248" i="1"/>
  <c r="H255" i="1"/>
  <c r="H232" i="1"/>
  <c r="H233" i="1"/>
  <c r="H209" i="1"/>
  <c r="H207" i="1"/>
  <c r="H191" i="1"/>
  <c r="H190" i="1"/>
  <c r="H189" i="1"/>
  <c r="H188" i="1"/>
  <c r="H187" i="1"/>
  <c r="H184" i="1"/>
  <c r="H186" i="1"/>
  <c r="F188" i="4"/>
  <c r="H182" i="1"/>
  <c r="D173" i="1"/>
  <c r="F177" i="4"/>
  <c r="H180" i="1"/>
  <c r="F219" i="9"/>
  <c r="H179" i="1"/>
  <c r="H178" i="1"/>
  <c r="H177" i="1"/>
  <c r="H176" i="1"/>
  <c r="H175" i="1"/>
  <c r="H174" i="1"/>
  <c r="H165" i="1"/>
  <c r="F169" i="4"/>
  <c r="H160" i="1"/>
  <c r="F164" i="4"/>
  <c r="H158" i="1"/>
  <c r="D155" i="1"/>
  <c r="G155" i="1" s="1"/>
  <c r="F159" i="4"/>
  <c r="H154" i="1"/>
  <c r="F217" i="9"/>
  <c r="B217" i="9" s="1"/>
  <c r="H149" i="1"/>
  <c r="F153" i="4"/>
  <c r="H133" i="1"/>
  <c r="H135" i="1"/>
  <c r="H146" i="1"/>
  <c r="H132" i="1"/>
  <c r="H129" i="1"/>
  <c r="H130" i="1"/>
  <c r="H131" i="1"/>
  <c r="H78" i="1"/>
  <c r="H79" i="1"/>
  <c r="H81" i="1"/>
  <c r="H70" i="1"/>
  <c r="H71" i="1"/>
  <c r="H66" i="1"/>
  <c r="H64" i="1"/>
  <c r="H65" i="1"/>
  <c r="H55" i="1"/>
  <c r="H56" i="1"/>
  <c r="F216" i="9"/>
  <c r="B216" i="9" s="1"/>
  <c r="D238" i="5"/>
  <c r="H1408" i="1"/>
  <c r="H1420" i="1"/>
  <c r="H1439" i="1"/>
  <c r="I1439" i="1" s="1"/>
  <c r="H1437" i="1"/>
  <c r="H1438" i="1"/>
  <c r="J1439" i="1"/>
  <c r="D258" i="5"/>
  <c r="H821" i="1"/>
  <c r="H719" i="1"/>
  <c r="H718" i="1"/>
  <c r="H717" i="1"/>
  <c r="H715" i="1"/>
  <c r="H714" i="1"/>
  <c r="H713" i="1"/>
  <c r="H711" i="1"/>
  <c r="H709" i="1"/>
  <c r="H703" i="1"/>
  <c r="H670" i="1"/>
  <c r="H669" i="1"/>
  <c r="H657" i="1"/>
  <c r="H649" i="1"/>
  <c r="H647" i="1"/>
  <c r="B274" i="9"/>
  <c r="H644" i="1"/>
  <c r="H643" i="1"/>
  <c r="H642" i="1"/>
  <c r="H645" i="1"/>
  <c r="H404" i="1"/>
  <c r="C397" i="1"/>
  <c r="H398" i="1"/>
  <c r="C378" i="1"/>
  <c r="H379" i="1"/>
  <c r="C358" i="1"/>
  <c r="H359" i="1"/>
  <c r="H412" i="1"/>
  <c r="H637" i="1"/>
  <c r="D644" i="4"/>
  <c r="D50" i="4"/>
  <c r="F50" i="4" s="1"/>
  <c r="E68" i="9"/>
  <c r="B68" i="9" s="1"/>
  <c r="C206" i="1"/>
  <c r="H206" i="1" s="1"/>
  <c r="D196" i="4"/>
  <c r="G191" i="1"/>
  <c r="E44" i="9"/>
  <c r="B44" i="9" s="1"/>
  <c r="C173" i="1"/>
  <c r="H173" i="1" s="1"/>
  <c r="D163" i="4"/>
  <c r="G162" i="1"/>
  <c r="E40" i="9"/>
  <c r="B40" i="9" s="1"/>
  <c r="C155" i="1"/>
  <c r="D152" i="4"/>
  <c r="C148" i="1" s="1"/>
  <c r="H148" i="1" s="1"/>
  <c r="C46" i="1"/>
  <c r="H46" i="1" s="1"/>
  <c r="E26" i="9"/>
  <c r="B26" i="9" s="1"/>
  <c r="E284" i="9"/>
  <c r="B284" i="9" s="1"/>
  <c r="G4" i="1"/>
  <c r="G8" i="1"/>
  <c r="G12" i="1"/>
  <c r="G6" i="1"/>
  <c r="G10" i="1"/>
  <c r="G14" i="1"/>
  <c r="G5" i="1"/>
  <c r="G7" i="1"/>
  <c r="G9" i="1"/>
  <c r="G11" i="1"/>
  <c r="G13" i="1"/>
  <c r="G15" i="1"/>
  <c r="G19" i="1"/>
  <c r="G24" i="1"/>
  <c r="G25" i="1"/>
  <c r="G30" i="1"/>
  <c r="G34" i="1"/>
  <c r="G35" i="1"/>
  <c r="G39" i="1"/>
  <c r="G40" i="1"/>
  <c r="G43" i="1"/>
  <c r="G44" i="1"/>
  <c r="G50" i="1"/>
  <c r="G58" i="1"/>
  <c r="G72" i="1"/>
  <c r="G73" i="1"/>
  <c r="G74" i="1"/>
  <c r="G90" i="1"/>
  <c r="G94" i="1"/>
  <c r="G97" i="1"/>
  <c r="G102" i="1"/>
  <c r="G103" i="1"/>
  <c r="G104" i="1"/>
  <c r="G111" i="1"/>
  <c r="G117" i="1"/>
  <c r="G118" i="1"/>
  <c r="G121" i="1"/>
  <c r="G122" i="1"/>
  <c r="G124" i="1"/>
  <c r="G125" i="1"/>
  <c r="G133" i="1"/>
  <c r="G134" i="1"/>
  <c r="G135" i="1"/>
  <c r="G138" i="1"/>
  <c r="G139" i="1"/>
  <c r="G140" i="1"/>
  <c r="G143" i="1"/>
  <c r="G144" i="1"/>
  <c r="G160" i="1"/>
  <c r="G163" i="1"/>
  <c r="G164" i="1"/>
  <c r="G165" i="1"/>
  <c r="G169" i="1"/>
  <c r="G170" i="1"/>
  <c r="G174" i="1"/>
  <c r="G175" i="1"/>
  <c r="G187" i="1"/>
  <c r="G188" i="1"/>
  <c r="G189" i="1"/>
  <c r="G195" i="1"/>
  <c r="G196" i="1"/>
  <c r="G199" i="1"/>
  <c r="G202" i="1"/>
  <c r="G209" i="1"/>
  <c r="G210" i="1"/>
  <c r="G212" i="1"/>
  <c r="G213" i="1"/>
  <c r="G214" i="1"/>
  <c r="G215" i="1"/>
  <c r="G216" i="1"/>
  <c r="G218" i="1"/>
  <c r="G222" i="1"/>
  <c r="G227" i="1"/>
  <c r="G228" i="1"/>
  <c r="G230" i="1"/>
  <c r="G233" i="1"/>
  <c r="G236" i="1"/>
  <c r="G240" i="1"/>
  <c r="G243" i="1"/>
  <c r="G244" i="1"/>
  <c r="G246" i="1"/>
  <c r="G247" i="1"/>
  <c r="G254" i="1"/>
  <c r="G257" i="1"/>
  <c r="G259" i="1"/>
  <c r="G263" i="1"/>
  <c r="G268" i="1"/>
  <c r="G269" i="1"/>
  <c r="G274" i="1"/>
  <c r="G275" i="1"/>
  <c r="G282" i="1"/>
  <c r="G283" i="1"/>
  <c r="G284" i="1"/>
  <c r="G288" i="1"/>
  <c r="G295" i="1"/>
  <c r="G296" i="1"/>
  <c r="G299" i="1"/>
  <c r="G303" i="1"/>
  <c r="G306" i="1"/>
  <c r="G307" i="1"/>
  <c r="G315" i="1"/>
  <c r="G316" i="1"/>
  <c r="G318" i="1"/>
  <c r="G319" i="1"/>
  <c r="G320" i="1"/>
  <c r="G324" i="1"/>
  <c r="G331" i="1"/>
  <c r="G334" i="1"/>
  <c r="G337" i="1"/>
  <c r="G338" i="1"/>
  <c r="G341" i="1"/>
  <c r="G342" i="1"/>
  <c r="G343" i="1"/>
  <c r="G344" i="1"/>
  <c r="G346" i="1"/>
  <c r="G347" i="1"/>
  <c r="G16" i="1"/>
  <c r="G17" i="1"/>
  <c r="G18" i="1"/>
  <c r="G20" i="1"/>
  <c r="G22" i="1"/>
  <c r="G26" i="1"/>
  <c r="G27" i="1"/>
  <c r="G28" i="1"/>
  <c r="G29" i="1"/>
  <c r="G31" i="1"/>
  <c r="G32" i="1"/>
  <c r="G33" i="1"/>
  <c r="G36" i="1"/>
  <c r="G37" i="1"/>
  <c r="G38" i="1"/>
  <c r="G41" i="1"/>
  <c r="G42" i="1"/>
  <c r="G45" i="1"/>
  <c r="G47" i="1"/>
  <c r="G48" i="1"/>
  <c r="G49" i="1"/>
  <c r="G51" i="1"/>
  <c r="G52" i="1"/>
  <c r="G53" i="1"/>
  <c r="G54" i="1"/>
  <c r="G55" i="1"/>
  <c r="G56" i="1"/>
  <c r="G57" i="1"/>
  <c r="G59" i="1"/>
  <c r="G60" i="1"/>
  <c r="G61" i="1"/>
  <c r="G62" i="1"/>
  <c r="G63" i="1"/>
  <c r="G64" i="1"/>
  <c r="G65" i="1"/>
  <c r="G66" i="1"/>
  <c r="G67" i="1"/>
  <c r="G68" i="1"/>
  <c r="G69" i="1"/>
  <c r="G70" i="1"/>
  <c r="G71" i="1"/>
  <c r="G75" i="1"/>
  <c r="G76" i="1"/>
  <c r="G77" i="1"/>
  <c r="G78" i="1"/>
  <c r="G79" i="1"/>
  <c r="G80" i="1"/>
  <c r="G81" i="1"/>
  <c r="G82" i="1"/>
  <c r="G83" i="1"/>
  <c r="G84" i="1"/>
  <c r="G85" i="1"/>
  <c r="G86" i="1"/>
  <c r="G87" i="1"/>
  <c r="G88" i="1"/>
  <c r="G89" i="1"/>
  <c r="G91" i="1"/>
  <c r="G92" i="1"/>
  <c r="G93" i="1"/>
  <c r="G95" i="1"/>
  <c r="G98" i="1"/>
  <c r="G99" i="1"/>
  <c r="G100" i="1"/>
  <c r="G101" i="1"/>
  <c r="G105" i="1"/>
  <c r="G106" i="1"/>
  <c r="G107" i="1"/>
  <c r="G108" i="1"/>
  <c r="G109" i="1"/>
  <c r="G110" i="1"/>
  <c r="G112" i="1"/>
  <c r="G113" i="1"/>
  <c r="G114" i="1"/>
  <c r="G115" i="1"/>
  <c r="G116" i="1"/>
  <c r="G119" i="1"/>
  <c r="G120" i="1"/>
  <c r="G123" i="1"/>
  <c r="G126" i="1"/>
  <c r="G128" i="1"/>
  <c r="G129" i="1"/>
  <c r="G130" i="1"/>
  <c r="G131" i="1"/>
  <c r="G132" i="1"/>
  <c r="G136" i="1"/>
  <c r="G137" i="1"/>
  <c r="G141" i="1"/>
  <c r="G142" i="1"/>
  <c r="G145" i="1"/>
  <c r="G146" i="1"/>
  <c r="G148" i="1"/>
  <c r="G149" i="1"/>
  <c r="G150" i="1"/>
  <c r="G151" i="1"/>
  <c r="G152" i="1"/>
  <c r="G153" i="1"/>
  <c r="G154" i="1"/>
  <c r="G156" i="1"/>
  <c r="G157" i="1"/>
  <c r="G158" i="1"/>
  <c r="G161" i="1"/>
  <c r="G166" i="1"/>
  <c r="G167" i="1"/>
  <c r="G168" i="1"/>
  <c r="G171" i="1"/>
  <c r="G172" i="1"/>
  <c r="G176" i="1"/>
  <c r="G177" i="1"/>
  <c r="G178" i="1"/>
  <c r="G179" i="1"/>
  <c r="G180" i="1"/>
  <c r="G181" i="1"/>
  <c r="G182" i="1"/>
  <c r="G183" i="1"/>
  <c r="G184" i="1"/>
  <c r="G185" i="1"/>
  <c r="G186" i="1"/>
  <c r="G190" i="1"/>
  <c r="G193" i="1"/>
  <c r="G194" i="1"/>
  <c r="G197" i="1"/>
  <c r="G198" i="1"/>
  <c r="G200" i="1"/>
  <c r="G201" i="1"/>
  <c r="G203" i="1"/>
  <c r="G204" i="1"/>
  <c r="G205" i="1"/>
  <c r="G206" i="1"/>
  <c r="G207" i="1"/>
  <c r="G208" i="1"/>
  <c r="G217" i="1"/>
  <c r="G219" i="1"/>
  <c r="G220" i="1"/>
  <c r="G221" i="1"/>
  <c r="G223" i="1"/>
  <c r="G224" i="1"/>
  <c r="G225" i="1"/>
  <c r="G226" i="1"/>
  <c r="G229" i="1"/>
  <c r="G232" i="1"/>
  <c r="G234" i="1"/>
  <c r="G235" i="1"/>
  <c r="G237" i="1"/>
  <c r="G238" i="1"/>
  <c r="G239" i="1"/>
  <c r="G241" i="1"/>
  <c r="G242" i="1"/>
  <c r="G245" i="1"/>
  <c r="G248" i="1"/>
  <c r="G249" i="1"/>
  <c r="G250" i="1"/>
  <c r="G251" i="1"/>
  <c r="G252" i="1"/>
  <c r="G253" i="1"/>
  <c r="G255" i="1"/>
  <c r="G258" i="1"/>
  <c r="G260" i="1"/>
  <c r="G261" i="1"/>
  <c r="G262" i="1"/>
  <c r="G265" i="1"/>
  <c r="G266" i="1"/>
  <c r="G267" i="1"/>
  <c r="G270" i="1"/>
  <c r="G271" i="1"/>
  <c r="G272" i="1"/>
  <c r="G273" i="1"/>
  <c r="G276" i="1"/>
  <c r="G277" i="1"/>
  <c r="G278" i="1"/>
  <c r="G279" i="1"/>
  <c r="G280" i="1"/>
  <c r="G281" i="1"/>
  <c r="G289" i="1"/>
  <c r="G290" i="1"/>
  <c r="G291" i="1"/>
  <c r="G292" i="1"/>
  <c r="G293" i="1"/>
  <c r="G294" i="1"/>
  <c r="G297" i="1"/>
  <c r="G298" i="1"/>
  <c r="G300" i="1"/>
  <c r="G301" i="1"/>
  <c r="G302" i="1"/>
  <c r="G304" i="1"/>
  <c r="G305" i="1"/>
  <c r="G308" i="1"/>
  <c r="G309" i="1"/>
  <c r="G310" i="1"/>
  <c r="G311" i="1"/>
  <c r="G312" i="1"/>
  <c r="G313" i="1"/>
  <c r="G314" i="1"/>
  <c r="G317" i="1"/>
  <c r="G321" i="1"/>
  <c r="G322" i="1"/>
  <c r="G323" i="1"/>
  <c r="G325" i="1"/>
  <c r="G326" i="1"/>
  <c r="G327" i="1"/>
  <c r="G328" i="1"/>
  <c r="G329" i="1"/>
  <c r="G330" i="1"/>
  <c r="G333" i="1"/>
  <c r="G335" i="1"/>
  <c r="G336" i="1"/>
  <c r="G339" i="1"/>
  <c r="G340" i="1"/>
  <c r="H348" i="1"/>
  <c r="G349" i="1"/>
  <c r="G351" i="1"/>
  <c r="G353" i="1"/>
  <c r="G355" i="1"/>
  <c r="G357" i="1"/>
  <c r="G359" i="1"/>
  <c r="G361" i="1"/>
  <c r="G363" i="1"/>
  <c r="G365" i="1"/>
  <c r="G367" i="1"/>
  <c r="G369" i="1"/>
  <c r="G371" i="1"/>
  <c r="G373" i="1"/>
  <c r="G375" i="1"/>
  <c r="G377" i="1"/>
  <c r="G379" i="1"/>
  <c r="G381" i="1"/>
  <c r="G383" i="1"/>
  <c r="G385" i="1"/>
  <c r="G387" i="1"/>
  <c r="G389"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7" i="1"/>
  <c r="H1218" i="1"/>
  <c r="H1219" i="1"/>
  <c r="H1220" i="1"/>
  <c r="H1221" i="1"/>
  <c r="H1223" i="1"/>
  <c r="H1224" i="1"/>
  <c r="H1225" i="1"/>
  <c r="H1226"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E151" i="4"/>
  <c r="G1299" i="1"/>
  <c r="H1332"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412" i="4"/>
  <c r="I16" i="3"/>
  <c r="G1445" i="1"/>
  <c r="D7" i="4"/>
  <c r="D215" i="4"/>
  <c r="E420" i="4"/>
  <c r="E636" i="4"/>
  <c r="D630" i="1" s="1"/>
  <c r="G289" i="9"/>
  <c r="E289" i="9" s="1"/>
  <c r="B289" i="9" s="1"/>
  <c r="F177" i="5"/>
  <c r="D176" i="5"/>
  <c r="D42" i="8"/>
  <c r="G294" i="9" s="1"/>
  <c r="E294" i="9" s="1"/>
  <c r="H20" i="9"/>
  <c r="F298" i="4"/>
  <c r="D396" i="4"/>
  <c r="F416" i="4"/>
  <c r="D421" i="4"/>
  <c r="D459" i="4"/>
  <c r="D515" i="4"/>
  <c r="D529" i="4"/>
  <c r="D567" i="4"/>
  <c r="D593" i="4"/>
  <c r="E142" i="9"/>
  <c r="B142" i="9" s="1"/>
  <c r="F603" i="4"/>
  <c r="F69" i="5"/>
  <c r="F79" i="5"/>
  <c r="F119" i="5"/>
  <c r="F135" i="5"/>
  <c r="F149" i="5"/>
  <c r="F180" i="5"/>
  <c r="E291" i="9"/>
  <c r="B291" i="9" s="1"/>
  <c r="F190" i="5"/>
  <c r="E292" i="9"/>
  <c r="B292" i="9" s="1"/>
  <c r="F206" i="5"/>
  <c r="F246" i="5"/>
  <c r="F5" i="6"/>
  <c r="F115" i="6"/>
  <c r="D141" i="6"/>
  <c r="G299" i="9" s="1"/>
  <c r="E299"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M212" i="9"/>
  <c r="G191" i="9"/>
  <c r="E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I10" i="9"/>
  <c r="F417" i="4"/>
  <c r="E87" i="5"/>
  <c r="D1065" i="1" s="1"/>
  <c r="G1065" i="1" s="1"/>
  <c r="E286" i="9"/>
  <c r="B286" i="9" s="1"/>
  <c r="F88" i="5"/>
  <c r="D146" i="5"/>
  <c r="D68" i="5" s="1"/>
  <c r="E176" i="5"/>
  <c r="G297" i="9"/>
  <c r="E297" i="9" s="1"/>
  <c r="B281" i="9"/>
  <c r="B213" i="9"/>
  <c r="B215" i="9"/>
  <c r="B219" i="9"/>
  <c r="B221" i="9"/>
  <c r="B223" i="9"/>
  <c r="F275" i="9"/>
  <c r="B228" i="9"/>
  <c r="B230" i="9"/>
  <c r="B232" i="9"/>
  <c r="B234" i="9"/>
  <c r="B236" i="9"/>
  <c r="B238" i="9"/>
  <c r="B240" i="9"/>
  <c r="B242" i="9"/>
  <c r="B244" i="9"/>
  <c r="B246" i="9"/>
  <c r="B248" i="9"/>
  <c r="B250" i="9"/>
  <c r="B252" i="9"/>
  <c r="B254" i="9"/>
  <c r="B256" i="9"/>
  <c r="B258" i="9"/>
  <c r="B260" i="9"/>
  <c r="B262" i="9"/>
  <c r="B264" i="9"/>
  <c r="B266" i="9"/>
  <c r="B268" i="9"/>
  <c r="B270" i="9"/>
  <c r="G1483" i="1" l="1"/>
  <c r="G1501" i="1"/>
  <c r="I28" i="3"/>
  <c r="D1435" i="1"/>
  <c r="F245" i="5"/>
  <c r="C1222" i="1"/>
  <c r="H1227" i="1"/>
  <c r="I23" i="3"/>
  <c r="D1214" i="1"/>
  <c r="H1216" i="1"/>
  <c r="I20" i="3"/>
  <c r="D985" i="1"/>
  <c r="F7" i="5"/>
  <c r="G411" i="1"/>
  <c r="H155" i="1"/>
  <c r="D237" i="5"/>
  <c r="D175" i="5" s="1"/>
  <c r="C1215" i="1"/>
  <c r="F238" i="5"/>
  <c r="F258" i="5"/>
  <c r="C1235" i="1"/>
  <c r="B191" i="9"/>
  <c r="G397" i="1"/>
  <c r="H397" i="1"/>
  <c r="G378" i="1"/>
  <c r="H378" i="1"/>
  <c r="G358" i="1"/>
  <c r="H358" i="1"/>
  <c r="F644" i="4"/>
  <c r="C638" i="1"/>
  <c r="F196" i="4"/>
  <c r="C192" i="1"/>
  <c r="G173" i="1"/>
  <c r="F163" i="4"/>
  <c r="C159" i="1"/>
  <c r="F152" i="4"/>
  <c r="G20" i="9"/>
  <c r="E20" i="9" s="1"/>
  <c r="B20" i="9" s="1"/>
  <c r="G46" i="1"/>
  <c r="H21" i="3"/>
  <c r="C1046" i="1"/>
  <c r="D6" i="5"/>
  <c r="E165" i="9"/>
  <c r="B165" i="9" s="1"/>
  <c r="F212" i="9"/>
  <c r="B299" i="9"/>
  <c r="E298" i="9"/>
  <c r="F593" i="4"/>
  <c r="C587" i="1"/>
  <c r="D528" i="4"/>
  <c r="F529" i="4"/>
  <c r="C523" i="1"/>
  <c r="F459" i="4"/>
  <c r="C453" i="1"/>
  <c r="B294" i="9"/>
  <c r="F215" i="4"/>
  <c r="D151" i="4"/>
  <c r="C211" i="1"/>
  <c r="I1478" i="1"/>
  <c r="I1476" i="1"/>
  <c r="I1459" i="1"/>
  <c r="I1457" i="1"/>
  <c r="I1455" i="1"/>
  <c r="I1452" i="1"/>
  <c r="I1450" i="1"/>
  <c r="I1448" i="1"/>
  <c r="I1446" i="1"/>
  <c r="H1065" i="1"/>
  <c r="E175" i="5"/>
  <c r="D1152" i="1" s="1"/>
  <c r="I22" i="3"/>
  <c r="D1153" i="1"/>
  <c r="B297" i="9"/>
  <c r="E296" i="9"/>
  <c r="I10" i="3" s="1"/>
  <c r="F146" i="5"/>
  <c r="C1124" i="1"/>
  <c r="F141" i="6"/>
  <c r="H28" i="3"/>
  <c r="C1435" i="1"/>
  <c r="F567" i="4"/>
  <c r="C561" i="1"/>
  <c r="F515" i="4"/>
  <c r="C509" i="1"/>
  <c r="D420" i="4"/>
  <c r="F421" i="4"/>
  <c r="C415" i="1"/>
  <c r="F396" i="4"/>
  <c r="D350" i="4"/>
  <c r="C391" i="1"/>
  <c r="E68" i="5"/>
  <c r="F68" i="5" s="1"/>
  <c r="K1432" i="9"/>
  <c r="G295" i="9"/>
  <c r="E295" i="9" s="1"/>
  <c r="B295" i="9" s="1"/>
  <c r="I34" i="3"/>
  <c r="C1517" i="1"/>
  <c r="F176" i="5"/>
  <c r="H22" i="3"/>
  <c r="C1153" i="1"/>
  <c r="E635" i="4"/>
  <c r="D629" i="1" s="1"/>
  <c r="D414" i="1"/>
  <c r="D6" i="4"/>
  <c r="F7" i="4"/>
  <c r="C3" i="1"/>
  <c r="E639" i="4"/>
  <c r="D407" i="1"/>
  <c r="I1474" i="1"/>
  <c r="I1472" i="1"/>
  <c r="I1467" i="1"/>
  <c r="I1465" i="1"/>
  <c r="I1463" i="1"/>
  <c r="E289" i="4"/>
  <c r="I17" i="3"/>
  <c r="D147" i="1"/>
  <c r="G1222" i="1" l="1"/>
  <c r="H1222" i="1"/>
  <c r="H985" i="1"/>
  <c r="G985" i="1"/>
  <c r="F237" i="5"/>
  <c r="H23" i="3"/>
  <c r="C1214" i="1"/>
  <c r="G1215" i="1"/>
  <c r="H1215" i="1"/>
  <c r="G1235" i="1"/>
  <c r="H1235" i="1"/>
  <c r="G638" i="1"/>
  <c r="H638" i="1"/>
  <c r="H192" i="1"/>
  <c r="G192" i="1"/>
  <c r="H159" i="1"/>
  <c r="G159" i="1"/>
  <c r="E19" i="9"/>
  <c r="D412" i="4"/>
  <c r="F6" i="4"/>
  <c r="H16" i="3"/>
  <c r="C2" i="1"/>
  <c r="E291" i="4"/>
  <c r="D287" i="1" s="1"/>
  <c r="E413" i="4"/>
  <c r="D285" i="1"/>
  <c r="E290" i="4"/>
  <c r="D286" i="1" s="1"/>
  <c r="D633" i="1"/>
  <c r="G1153" i="1"/>
  <c r="H1153" i="1"/>
  <c r="H1517" i="1"/>
  <c r="G1517" i="1"/>
  <c r="H11" i="3"/>
  <c r="I21" i="3"/>
  <c r="D1046" i="1"/>
  <c r="G1046" i="1" s="1"/>
  <c r="E6" i="5"/>
  <c r="G282" i="9" s="1"/>
  <c r="E282" i="9" s="1"/>
  <c r="B282" i="9" s="1"/>
  <c r="D408" i="4"/>
  <c r="F350" i="4"/>
  <c r="C345" i="1"/>
  <c r="D407" i="4"/>
  <c r="G415" i="1"/>
  <c r="H415" i="1"/>
  <c r="F420" i="4"/>
  <c r="D635" i="4"/>
  <c r="C414" i="1"/>
  <c r="H211" i="1"/>
  <c r="G211" i="1"/>
  <c r="H587" i="1"/>
  <c r="G587" i="1"/>
  <c r="B212" i="9"/>
  <c r="G276" i="9"/>
  <c r="C984" i="1"/>
  <c r="H3" i="1"/>
  <c r="G3" i="1"/>
  <c r="F175" i="5"/>
  <c r="C1152" i="1"/>
  <c r="G391" i="1"/>
  <c r="H391" i="1"/>
  <c r="H509" i="1"/>
  <c r="G509" i="1"/>
  <c r="H561" i="1"/>
  <c r="G561" i="1"/>
  <c r="G1435" i="1"/>
  <c r="H1435" i="1"/>
  <c r="H9" i="3"/>
  <c r="G1124" i="1"/>
  <c r="H1124" i="1"/>
  <c r="D289" i="4"/>
  <c r="H17" i="3"/>
  <c r="F151" i="4"/>
  <c r="C147" i="1"/>
  <c r="E293" i="9"/>
  <c r="G453" i="1"/>
  <c r="H453" i="1"/>
  <c r="H523" i="1"/>
  <c r="G523" i="1"/>
  <c r="D636" i="4"/>
  <c r="F528" i="4"/>
  <c r="C522" i="1"/>
  <c r="H1046" i="1" l="1"/>
  <c r="F6" i="5"/>
  <c r="G1214" i="1"/>
  <c r="H1214" i="1"/>
  <c r="H522" i="1"/>
  <c r="G522" i="1"/>
  <c r="F636" i="4"/>
  <c r="C630" i="1"/>
  <c r="H147" i="1"/>
  <c r="G147" i="1"/>
  <c r="D413" i="4"/>
  <c r="D414" i="4" s="1"/>
  <c r="D291" i="4"/>
  <c r="F289" i="4"/>
  <c r="C285" i="1"/>
  <c r="G1152" i="1"/>
  <c r="H1152" i="1"/>
  <c r="G414" i="1"/>
  <c r="H414" i="1"/>
  <c r="H345" i="1"/>
  <c r="G345" i="1"/>
  <c r="F408" i="4"/>
  <c r="C403" i="1"/>
  <c r="N3" i="9"/>
  <c r="I11" i="3"/>
  <c r="D639" i="4"/>
  <c r="F412" i="4"/>
  <c r="C407" i="1"/>
  <c r="K3" i="9"/>
  <c r="I9" i="3"/>
  <c r="F635" i="4"/>
  <c r="C629" i="1"/>
  <c r="F407" i="4"/>
  <c r="C402" i="1"/>
  <c r="H276" i="9"/>
  <c r="E276" i="9" s="1"/>
  <c r="D984" i="1"/>
  <c r="H8" i="3" s="1"/>
  <c r="E640" i="4"/>
  <c r="E415" i="4"/>
  <c r="D410" i="1" s="1"/>
  <c r="D408" i="1"/>
  <c r="E414" i="4"/>
  <c r="D409" i="1" s="1"/>
  <c r="H2" i="1"/>
  <c r="G2" i="1"/>
  <c r="D290" i="4"/>
  <c r="M3" i="9" l="1"/>
  <c r="B276" i="9"/>
  <c r="E275" i="9"/>
  <c r="I8" i="3" s="1"/>
  <c r="F290" i="4"/>
  <c r="C286" i="1"/>
  <c r="G402" i="1"/>
  <c r="H402" i="1"/>
  <c r="H629" i="1"/>
  <c r="G629" i="1"/>
  <c r="G407" i="1"/>
  <c r="H407" i="1"/>
  <c r="F414" i="4"/>
  <c r="C409" i="1"/>
  <c r="G403" i="1"/>
  <c r="H403" i="1"/>
  <c r="H984" i="1"/>
  <c r="H285" i="1"/>
  <c r="G285" i="1"/>
  <c r="F291" i="4"/>
  <c r="C287" i="1"/>
  <c r="H630" i="1"/>
  <c r="G630" i="1"/>
  <c r="E642" i="4"/>
  <c r="D634" i="1"/>
  <c r="E641" i="4"/>
  <c r="F639" i="4"/>
  <c r="C633" i="1"/>
  <c r="G984" i="1"/>
  <c r="D640" i="4"/>
  <c r="D415" i="4"/>
  <c r="F413" i="4"/>
  <c r="C408" i="1"/>
  <c r="G408" i="1" l="1"/>
  <c r="H408" i="1"/>
  <c r="G409" i="1"/>
  <c r="H409" i="1"/>
  <c r="H286" i="1"/>
  <c r="G286" i="1"/>
  <c r="F415" i="4"/>
  <c r="C410" i="1"/>
  <c r="E645" i="4"/>
  <c r="D635" i="1"/>
  <c r="E646" i="4"/>
  <c r="D636" i="1"/>
  <c r="D642" i="4"/>
  <c r="F640" i="4"/>
  <c r="C634" i="1"/>
  <c r="H633" i="1"/>
  <c r="G633" i="1"/>
  <c r="D641" i="4"/>
  <c r="H287" i="1"/>
  <c r="G287" i="1"/>
  <c r="D645" i="4" l="1"/>
  <c r="F641" i="4"/>
  <c r="C635" i="1"/>
  <c r="G410" i="1"/>
  <c r="H410" i="1"/>
  <c r="H634" i="1"/>
  <c r="G634" i="1"/>
  <c r="D646" i="4"/>
  <c r="F642" i="4"/>
  <c r="C636" i="1"/>
  <c r="I19" i="3"/>
  <c r="D640" i="1"/>
  <c r="I18" i="3"/>
  <c r="D639" i="1"/>
  <c r="F646" i="4" l="1"/>
  <c r="H19" i="3"/>
  <c r="C640" i="1"/>
  <c r="H636" i="1"/>
  <c r="G636" i="1"/>
  <c r="H635" i="1"/>
  <c r="G635" i="1"/>
  <c r="F645" i="4"/>
  <c r="H18" i="3"/>
  <c r="C639" i="1"/>
  <c r="H7" i="3" l="1"/>
  <c r="J3" i="9" s="1"/>
  <c r="H639" i="1"/>
  <c r="G639" i="1"/>
  <c r="H640" i="1"/>
  <c r="G640" i="1"/>
  <c r="I7" i="3" l="1"/>
  <c r="M272" i="9"/>
  <c r="L272" i="9"/>
  <c r="H18" i="9"/>
  <c r="G18" i="9"/>
  <c r="I17" i="9"/>
  <c r="G16" i="9"/>
  <c r="M15" i="9"/>
  <c r="G17" i="9"/>
  <c r="L16" i="9"/>
  <c r="H15" i="9"/>
  <c r="K13" i="9"/>
  <c r="J12" i="9"/>
  <c r="I11" i="9"/>
  <c r="K9" i="9"/>
  <c r="J8" i="9"/>
  <c r="I7" i="9"/>
  <c r="K5" i="9"/>
  <c r="J5" i="9"/>
  <c r="K8" i="9"/>
  <c r="J13" i="9"/>
  <c r="K6" i="9"/>
  <c r="I8" i="9"/>
  <c r="J11" i="9"/>
  <c r="G15" i="9"/>
  <c r="E15" i="9" s="1"/>
  <c r="H16" i="9"/>
  <c r="H17" i="9"/>
  <c r="J17" i="9"/>
  <c r="K10" i="9"/>
  <c r="M16" i="9"/>
  <c r="I13" i="9"/>
  <c r="K11" i="9"/>
  <c r="J10" i="9"/>
  <c r="E10" i="9" s="1"/>
  <c r="B10" i="9" s="1"/>
  <c r="I9" i="9"/>
  <c r="K7" i="9"/>
  <c r="J6" i="9"/>
  <c r="I5" i="9"/>
  <c r="I6" i="9"/>
  <c r="E6" i="9" s="1"/>
  <c r="B6" i="9" s="1"/>
  <c r="J9" i="9"/>
  <c r="K12" i="9"/>
  <c r="J7" i="9"/>
  <c r="I12" i="9"/>
  <c r="L15" i="9"/>
  <c r="F15" i="9" l="1"/>
  <c r="B15" i="9" s="1"/>
  <c r="E5" i="9"/>
  <c r="E13" i="9"/>
  <c r="B13" i="9" s="1"/>
  <c r="E8" i="9"/>
  <c r="B8" i="9" s="1"/>
  <c r="E16" i="9"/>
  <c r="E18" i="9"/>
  <c r="B18" i="9" s="1"/>
  <c r="F272" i="9"/>
  <c r="F19" i="9" s="1"/>
  <c r="B5" i="9"/>
  <c r="E7" i="9"/>
  <c r="B7" i="9" s="1"/>
  <c r="E17" i="9"/>
  <c r="B17" i="9" s="1"/>
  <c r="B272" i="9"/>
  <c r="E12" i="9"/>
  <c r="B12" i="9" s="1"/>
  <c r="E9" i="9"/>
  <c r="B9" i="9" s="1"/>
  <c r="E11" i="9"/>
  <c r="B11" i="9" s="1"/>
  <c r="F16" i="9"/>
  <c r="F14" i="9" l="1"/>
  <c r="F3" i="9" s="1"/>
  <c r="E14" i="9"/>
  <c r="B16" i="9"/>
  <c r="E4" i="9"/>
  <c r="E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<sst xmlns="http://schemas.openxmlformats.org/spreadsheetml/2006/main" count="4313" uniqueCount="3393">
  <si>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</si>
  <si>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</si>
  <si>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</si>
  <si>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</si>
  <si>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</si>
  <si>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</si>
  <si>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</si>
  <si>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</si>
  <si>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</si>
  <si>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</si>
  <si>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</si>
  <si>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</si>
  <si>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</si>
  <si>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</si>
  <si>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</si>
  <si>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</si>
  <si>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</si>
  <si>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</si>
  <si>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</si>
  <si>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</si>
  <si>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</si>
  <si>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</si>
  <si>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</si>
  <si>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</si>
  <si>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</si>
  <si>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</si>
  <si>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</si>
  <si>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</si>
  <si>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</si>
  <si>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</si>
  <si>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</si>
  <si>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VELIKA PISANICA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</si>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</sst>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9023304</v>
      </c>
      <c r="D2" s="6">
        <f>'PR-RAS'!E6</f>
        <v>11595948.090000004</v>
      </c>
      <c r="E2" s="6">
        <v>0</v>
      </c>
      <c r="F2" s="6">
        <v>0</v>
      </c>
      <c r="G2" s="7">
        <f t="shared" ref="G2:G264" si="0">(B2/1000)*(C2*1+D2*2)</f>
        <v>32215.200180000007</v>
      </c>
      <c r="H2" s="7">
        <f t="shared" ref="H2:H264" si="1">ABS(C2-ROUND(C2,0))+ABS(D2-ROUND(D2,0))</f>
        <v>9.0000003576278687E-2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5848766</v>
      </c>
      <c r="D46" s="1">
        <f>'PR-RAS'!E50</f>
        <v>6689197.1600000011</v>
      </c>
      <c r="E46" s="1">
        <v>0</v>
      </c>
      <c r="F46" s="1">
        <v>0</v>
      </c>
      <c r="G46" s="2">
        <f t="shared" si="0"/>
        <v>865222.21439999994</v>
      </c>
      <c r="H46" s="2">
        <f t="shared" si="1"/>
        <v>0.16000000108033419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13625</v>
      </c>
      <c r="D55" s="1">
        <f>'PR-RAS'!E59</f>
        <v>12981.16</v>
      </c>
      <c r="E55" s="1">
        <v>0</v>
      </c>
      <c r="F55" s="1">
        <v>0</v>
      </c>
      <c r="G55" s="2">
        <f t="shared" si="0"/>
        <v>2137.7152799999999</v>
      </c>
      <c r="H55" s="2">
        <f t="shared" si="1"/>
        <v>0.15999999999985448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13625</v>
      </c>
      <c r="D56" s="1">
        <f>'PR-RAS'!E60</f>
        <v>12981.16</v>
      </c>
      <c r="E56" s="1">
        <v>0</v>
      </c>
      <c r="F56" s="1">
        <v>0</v>
      </c>
      <c r="G56" s="2">
        <f t="shared" si="0"/>
        <v>2177.3026</v>
      </c>
      <c r="H56" s="2">
        <f t="shared" si="1"/>
        <v>0.15999999999985448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5835141</v>
      </c>
      <c r="D64" s="1">
        <f>'PR-RAS'!E68</f>
        <v>6626183.4700000007</v>
      </c>
      <c r="E64" s="1">
        <v>0</v>
      </c>
      <c r="F64" s="1">
        <v>0</v>
      </c>
      <c r="G64" s="2">
        <f t="shared" si="0"/>
        <v>1202513.00022</v>
      </c>
      <c r="H64" s="2">
        <f t="shared" si="1"/>
        <v>0.47000000067055225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5742770</v>
      </c>
      <c r="D65" s="1">
        <f>'PR-RAS'!E69</f>
        <v>6238767.1500000004</v>
      </c>
      <c r="E65" s="1">
        <v>0</v>
      </c>
      <c r="F65" s="1">
        <v>0</v>
      </c>
      <c r="G65" s="2">
        <f t="shared" si="0"/>
        <v>1166099.4752</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92371</v>
      </c>
      <c r="D66" s="1">
        <f>'PR-RAS'!E70</f>
        <v>387416.32000000001</v>
      </c>
      <c r="E66" s="1">
        <v>0</v>
      </c>
      <c r="F66" s="1">
        <v>0</v>
      </c>
      <c r="G66" s="2">
        <f t="shared" si="0"/>
        <v>56368.236600000004</v>
      </c>
      <c r="H66" s="2">
        <f t="shared" si="1"/>
        <v>0.32000000000698492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50032.53</v>
      </c>
      <c r="E70" s="1">
        <v>0</v>
      </c>
      <c r="F70" s="1">
        <v>0</v>
      </c>
      <c r="G70" s="2">
        <f t="shared" si="0"/>
        <v>6904.4891400000006</v>
      </c>
      <c r="H70" s="2">
        <f t="shared" si="1"/>
        <v>0.47000000000116415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50032.53</v>
      </c>
      <c r="E71" s="1">
        <v>0</v>
      </c>
      <c r="F71" s="1">
        <v>0</v>
      </c>
      <c r="G71" s="2">
        <f t="shared" si="0"/>
        <v>7004.5542000000005</v>
      </c>
      <c r="H71" s="2">
        <f t="shared" si="1"/>
        <v>0.47000000000116415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2836</v>
      </c>
      <c r="D78" s="1">
        <f>'PR-RAS'!E82</f>
        <v>2.33</v>
      </c>
      <c r="E78" s="1">
        <v>0</v>
      </c>
      <c r="F78" s="1">
        <v>0</v>
      </c>
      <c r="G78" s="2">
        <f t="shared" si="0"/>
        <v>218.73081999999999</v>
      </c>
      <c r="H78" s="2">
        <f t="shared" si="1"/>
        <v>0.33000000000000007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2836</v>
      </c>
      <c r="D79" s="1">
        <f>'PR-RAS'!E83</f>
        <v>2.33</v>
      </c>
      <c r="E79" s="1">
        <v>0</v>
      </c>
      <c r="F79" s="1">
        <v>0</v>
      </c>
      <c r="G79" s="2">
        <f t="shared" si="0"/>
        <v>221.57147999999998</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2836</v>
      </c>
      <c r="D81" s="1">
        <f>'PR-RAS'!E85</f>
        <v>2.33</v>
      </c>
      <c r="E81" s="1">
        <v>0</v>
      </c>
      <c r="F81" s="1">
        <v>0</v>
      </c>
      <c r="G81" s="2">
        <f t="shared" si="0"/>
        <v>227.25279999999998</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141726</v>
      </c>
      <c r="D102" s="1">
        <f>'PR-RAS'!E106</f>
        <v>303751.69</v>
      </c>
      <c r="E102" s="1">
        <v>0</v>
      </c>
      <c r="F102" s="1">
        <v>0</v>
      </c>
      <c r="G102" s="2">
        <f t="shared" si="0"/>
        <v>75672.167379999999</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141726</v>
      </c>
      <c r="D108" s="1">
        <f>'PR-RAS'!E112</f>
        <v>303751.69</v>
      </c>
      <c r="E108" s="1">
        <v>0</v>
      </c>
      <c r="F108" s="1">
        <v>0</v>
      </c>
      <c r="G108" s="2">
        <f t="shared" si="0"/>
        <v>80167.543659999996</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141726</v>
      </c>
      <c r="D113" s="1">
        <f>'PR-RAS'!E117</f>
        <v>303751.69</v>
      </c>
      <c r="E113" s="1">
        <v>0</v>
      </c>
      <c r="F113" s="1">
        <v>0</v>
      </c>
      <c r="G113" s="2">
        <f t="shared" si="0"/>
        <v>83913.690560000003</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2385</v>
      </c>
      <c r="D120" s="1">
        <f>'PR-RAS'!E124</f>
        <v>15668.23</v>
      </c>
      <c r="E120" s="1">
        <v>0</v>
      </c>
      <c r="F120" s="1">
        <v>0</v>
      </c>
      <c r="G120" s="2">
        <f t="shared" si="0"/>
        <v>4012.8537399999996</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1544.23</v>
      </c>
      <c r="E121" s="1">
        <v>0</v>
      </c>
      <c r="F121" s="1">
        <v>0</v>
      </c>
      <c r="G121" s="2">
        <f t="shared" si="0"/>
        <v>370.61520000000002</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1544.23</v>
      </c>
      <c r="E123" s="1">
        <v>0</v>
      </c>
      <c r="F123" s="1">
        <v>0</v>
      </c>
      <c r="G123" s="2">
        <f t="shared" si="0"/>
        <v>376.79212000000001</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2385</v>
      </c>
      <c r="D124" s="1">
        <f>'PR-RAS'!E128</f>
        <v>14124</v>
      </c>
      <c r="E124" s="1">
        <v>0</v>
      </c>
      <c r="F124" s="1">
        <v>0</v>
      </c>
      <c r="G124" s="2">
        <f t="shared" si="0"/>
        <v>3767.8589999999999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2385</v>
      </c>
      <c r="D125" s="1">
        <f>'PR-RAS'!E129</f>
        <v>14124</v>
      </c>
      <c r="E125" s="1">
        <v>0</v>
      </c>
      <c r="F125" s="1">
        <v>0</v>
      </c>
      <c r="G125" s="2">
        <f t="shared" si="0"/>
        <v>3798.4920000000002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2947124</v>
      </c>
      <c r="D129" s="1">
        <f>'PR-RAS'!E133</f>
        <v>4571127.63</v>
      </c>
      <c r="E129" s="1">
        <v>0</v>
      </c>
      <c r="F129" s="1">
        <v>0</v>
      </c>
      <c r="G129" s="2">
        <f t="shared" si="0"/>
        <v>1547440.54528</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2947124</v>
      </c>
      <c r="D130" s="1">
        <f>'PR-RAS'!E134</f>
        <v>4571127.63</v>
      </c>
      <c r="E130" s="1">
        <v>0</v>
      </c>
      <c r="F130" s="1">
        <v>0</v>
      </c>
      <c r="G130" s="2">
        <f t="shared" si="0"/>
        <v>1559529.92454</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321368</v>
      </c>
      <c r="D131" s="1">
        <f>'PR-RAS'!E135</f>
        <v>481718.7</v>
      </c>
      <c r="E131" s="1">
        <v>0</v>
      </c>
      <c r="F131" s="1">
        <v>0</v>
      </c>
      <c r="G131" s="2">
        <f t="shared" si="0"/>
        <v>167024.70199999999</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2625756</v>
      </c>
      <c r="D132" s="1">
        <f>'PR-RAS'!E136</f>
        <v>3804265.77</v>
      </c>
      <c r="E132" s="1">
        <v>0</v>
      </c>
      <c r="F132" s="1">
        <v>0</v>
      </c>
      <c r="G132" s="2">
        <f t="shared" si="0"/>
        <v>1340691.6677399999</v>
      </c>
      <c r="H132" s="2">
        <f t="shared" si="1"/>
        <v>0.22999999998137355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285143.15999999997</v>
      </c>
      <c r="E133" s="1">
        <v>0</v>
      </c>
      <c r="F133" s="1">
        <v>0</v>
      </c>
      <c r="G133" s="2">
        <f t="shared" si="0"/>
        <v>75277.794240000003</v>
      </c>
      <c r="H133" s="2">
        <f t="shared" si="1"/>
        <v>0.15999999997438863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80467</v>
      </c>
      <c r="D135" s="1">
        <f>'PR-RAS'!E139</f>
        <v>16201.05</v>
      </c>
      <c r="E135" s="1">
        <v>0</v>
      </c>
      <c r="F135" s="1">
        <v>0</v>
      </c>
      <c r="G135" s="2">
        <f t="shared" si="0"/>
        <v>15124.459400000002</v>
      </c>
      <c r="H135" s="2">
        <f t="shared" si="1"/>
        <v>4.9999999999272404E-2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80467</v>
      </c>
      <c r="D146" s="1">
        <f>'PR-RAS'!E150</f>
        <v>16201.05</v>
      </c>
      <c r="E146" s="1">
        <v>0</v>
      </c>
      <c r="F146" s="1">
        <v>0</v>
      </c>
      <c r="G146" s="2">
        <f t="shared" si="0"/>
        <v>16366.0195</v>
      </c>
      <c r="H146" s="2">
        <f t="shared" si="1"/>
        <v>4.9999999999272404E-2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6351719</v>
      </c>
      <c r="D147" s="1">
        <f>'PR-RAS'!E151</f>
        <v>6957366.0800000001</v>
      </c>
      <c r="E147" s="1">
        <v>0</v>
      </c>
      <c r="F147" s="1">
        <v>0</v>
      </c>
      <c r="G147" s="2">
        <f t="shared" si="0"/>
        <v>2958901.8693599999</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5422248</v>
      </c>
      <c r="D148" s="1">
        <f>'PR-RAS'!E152</f>
        <v>5656990.9900000002</v>
      </c>
      <c r="E148" s="1">
        <v>0</v>
      </c>
      <c r="F148" s="1">
        <v>0</v>
      </c>
      <c r="G148" s="2">
        <f t="shared" si="0"/>
        <v>2460225.80706</v>
      </c>
      <c r="H148" s="2">
        <f t="shared" si="1"/>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4466497</v>
      </c>
      <c r="D149" s="1">
        <f>'PR-RAS'!E153</f>
        <v>4648782.63</v>
      </c>
      <c r="E149" s="1">
        <v>0</v>
      </c>
      <c r="F149" s="1">
        <v>0</v>
      </c>
      <c r="G149" s="2">
        <f t="shared" si="0"/>
        <v>2037081.2144799998</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4466497</v>
      </c>
      <c r="D150" s="1">
        <f>'PR-RAS'!E154</f>
        <v>4648782.63</v>
      </c>
      <c r="E150" s="1">
        <v>0</v>
      </c>
      <c r="F150" s="1">
        <v>0</v>
      </c>
      <c r="G150" s="2">
        <f t="shared" si="0"/>
        <v>2050845.2767399999</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199800</v>
      </c>
      <c r="D154" s="1">
        <f>'PR-RAS'!E158</f>
        <v>210312.63</v>
      </c>
      <c r="E154" s="1">
        <v>0</v>
      </c>
      <c r="F154" s="1">
        <v>0</v>
      </c>
      <c r="G154" s="2">
        <f t="shared" si="0"/>
        <v>94925.064780000001</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755951</v>
      </c>
      <c r="D155" s="1">
        <f>'PR-RAS'!E159</f>
        <v>797895.73</v>
      </c>
      <c r="E155" s="1">
        <v>0</v>
      </c>
      <c r="F155" s="1">
        <v>0</v>
      </c>
      <c r="G155" s="2">
        <f t="shared" si="0"/>
        <v>362168.33883999998</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755908</v>
      </c>
      <c r="D157" s="1">
        <f>'PR-RAS'!E161</f>
        <v>796235.23</v>
      </c>
      <c r="E157" s="1">
        <v>0</v>
      </c>
      <c r="F157" s="1">
        <v>0</v>
      </c>
      <c r="G157" s="2">
        <f t="shared" si="0"/>
        <v>366347.03976000001</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v>
      </c>
      <c r="D158" s="1">
        <f>'PR-RAS'!E162</f>
        <v>1660.5</v>
      </c>
      <c r="E158" s="1">
        <v>0</v>
      </c>
      <c r="F158" s="1">
        <v>0</v>
      </c>
      <c r="G158" s="2">
        <f t="shared" si="0"/>
        <v>528.14800000000002</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832840</v>
      </c>
      <c r="D159" s="1">
        <f>'PR-RAS'!E163</f>
        <v>1130320.83</v>
      </c>
      <c r="E159" s="1">
        <v>0</v>
      </c>
      <c r="F159" s="1">
        <v>0</v>
      </c>
      <c r="G159" s="2">
        <f t="shared" si="0"/>
        <v>488770.10228000005</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282836</v>
      </c>
      <c r="D160" s="1">
        <f>'PR-RAS'!E164</f>
        <v>340926.88</v>
      </c>
      <c r="E160" s="1">
        <v>0</v>
      </c>
      <c r="F160" s="1">
        <v>0</v>
      </c>
      <c r="G160" s="2">
        <f t="shared" si="0"/>
        <v>153385.67184</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3509</v>
      </c>
      <c r="D161" s="1">
        <f>'PR-RAS'!E165</f>
        <v>12721.3</v>
      </c>
      <c r="E161" s="1">
        <v>0</v>
      </c>
      <c r="F161" s="1">
        <v>0</v>
      </c>
      <c r="G161" s="2">
        <f t="shared" si="0"/>
        <v>4632.2560000000003</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278927</v>
      </c>
      <c r="D162" s="1">
        <f>'PR-RAS'!E166</f>
        <v>326055.58</v>
      </c>
      <c r="E162" s="1">
        <v>0</v>
      </c>
      <c r="F162" s="1">
        <v>0</v>
      </c>
      <c r="G162" s="2">
        <f t="shared" si="0"/>
        <v>149897.14376000001</v>
      </c>
      <c r="H162" s="2">
        <f t="shared" si="1"/>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2150</v>
      </c>
      <c r="E163" s="1">
        <v>0</v>
      </c>
      <c r="F163" s="1">
        <v>0</v>
      </c>
      <c r="G163" s="2">
        <f t="shared" si="0"/>
        <v>761.4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380275</v>
      </c>
      <c r="D165" s="1">
        <f>'PR-RAS'!E169</f>
        <v>421925.82999999996</v>
      </c>
      <c r="E165" s="1">
        <v>0</v>
      </c>
      <c r="F165" s="1">
        <v>0</v>
      </c>
      <c r="G165" s="2">
        <f t="shared" si="0"/>
        <v>200756.77223999999</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53392</v>
      </c>
      <c r="D166" s="1">
        <f>'PR-RAS'!E170</f>
        <v>45888.78</v>
      </c>
      <c r="E166" s="1">
        <v>0</v>
      </c>
      <c r="F166" s="1">
        <v>0</v>
      </c>
      <c r="G166" s="2">
        <f t="shared" si="0"/>
        <v>23952.9774</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180944</v>
      </c>
      <c r="D167" s="1">
        <f>'PR-RAS'!E171</f>
        <v>177320.53</v>
      </c>
      <c r="E167" s="1">
        <v>0</v>
      </c>
      <c r="F167" s="1">
        <v>0</v>
      </c>
      <c r="G167" s="2">
        <f t="shared" si="0"/>
        <v>88907.119960000011</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108814</v>
      </c>
      <c r="D168" s="1">
        <f>'PR-RAS'!E172</f>
        <v>110524.31</v>
      </c>
      <c r="E168" s="1">
        <v>0</v>
      </c>
      <c r="F168" s="1">
        <v>0</v>
      </c>
      <c r="G168" s="2">
        <f t="shared" si="0"/>
        <v>55087.057540000002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20488</v>
      </c>
      <c r="D169" s="1">
        <f>'PR-RAS'!E173</f>
        <v>7782.37</v>
      </c>
      <c r="E169" s="1">
        <v>0</v>
      </c>
      <c r="F169" s="1">
        <v>0</v>
      </c>
      <c r="G169" s="2">
        <f t="shared" si="0"/>
        <v>6056.8603199999998</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16417</v>
      </c>
      <c r="D170" s="1">
        <f>'PR-RAS'!E174</f>
        <v>79281.09</v>
      </c>
      <c r="E170" s="1">
        <v>0</v>
      </c>
      <c r="F170" s="1">
        <v>0</v>
      </c>
      <c r="G170" s="2">
        <f t="shared" si="0"/>
        <v>29571.48142</v>
      </c>
      <c r="H170" s="2">
        <f t="shared" si="1"/>
        <v>8.999999999650754E-2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220</v>
      </c>
      <c r="D172" s="1">
        <f>'PR-RAS'!E176</f>
        <v>1128.75</v>
      </c>
      <c r="E172" s="1">
        <v>0</v>
      </c>
      <c r="F172" s="1">
        <v>0</v>
      </c>
      <c r="G172" s="2">
        <f t="shared" si="0"/>
        <v>423.65250000000003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154466</v>
      </c>
      <c r="D173" s="1">
        <f>'PR-RAS'!E177</f>
        <v>183053.5</v>
      </c>
      <c r="E173" s="1">
        <v>0</v>
      </c>
      <c r="F173" s="1">
        <v>0</v>
      </c>
      <c r="G173" s="2">
        <f t="shared" si="0"/>
        <v>89538.555999999997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13413</v>
      </c>
      <c r="D174" s="1">
        <f>'PR-RAS'!E178</f>
        <v>18517.900000000001</v>
      </c>
      <c r="E174" s="1">
        <v>0</v>
      </c>
      <c r="F174" s="1">
        <v>0</v>
      </c>
      <c r="G174" s="2">
        <f t="shared" si="0"/>
        <v>8727.6424000000006</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29056</v>
      </c>
      <c r="D175" s="1">
        <f>'PR-RAS'!E179</f>
        <v>38861.1</v>
      </c>
      <c r="E175" s="1">
        <v>0</v>
      </c>
      <c r="F175" s="1">
        <v>0</v>
      </c>
      <c r="G175" s="2">
        <f t="shared" si="0"/>
        <v>18579.406799999997</v>
      </c>
      <c r="H175" s="2">
        <f t="shared" si="1"/>
        <v>9.9999999998544808E-2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10386</v>
      </c>
      <c r="D176" s="1">
        <f>'PR-RAS'!E180</f>
        <v>8228.11</v>
      </c>
      <c r="E176" s="1">
        <v>0</v>
      </c>
      <c r="F176" s="1">
        <v>0</v>
      </c>
      <c r="G176" s="2">
        <f t="shared" si="0"/>
        <v>4697.3885</v>
      </c>
      <c r="H176" s="2">
        <f t="shared" si="1"/>
        <v>0.11000000000058208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18064</v>
      </c>
      <c r="D177" s="1">
        <f>'PR-RAS'!E181</f>
        <v>30736.42</v>
      </c>
      <c r="E177" s="1">
        <v>0</v>
      </c>
      <c r="F177" s="1">
        <v>0</v>
      </c>
      <c r="G177" s="2">
        <f t="shared" si="0"/>
        <v>13998.483839999999</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9181</v>
      </c>
      <c r="D178" s="1">
        <f>'PR-RAS'!E182</f>
        <v>9455</v>
      </c>
      <c r="E178" s="1">
        <v>0</v>
      </c>
      <c r="F178" s="1">
        <v>0</v>
      </c>
      <c r="G178" s="2">
        <f t="shared" si="0"/>
        <v>4972.107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22297</v>
      </c>
      <c r="D179" s="1">
        <f>'PR-RAS'!E183</f>
        <v>11994.16</v>
      </c>
      <c r="E179" s="1">
        <v>0</v>
      </c>
      <c r="F179" s="1">
        <v>0</v>
      </c>
      <c r="G179" s="2">
        <f t="shared" si="0"/>
        <v>8238.7869599999995</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44998</v>
      </c>
      <c r="D180" s="1">
        <f>'PR-RAS'!E184</f>
        <v>56591.71</v>
      </c>
      <c r="E180" s="1">
        <v>0</v>
      </c>
      <c r="F180" s="1">
        <v>0</v>
      </c>
      <c r="G180" s="2">
        <f t="shared" si="0"/>
        <v>28314.474179999997</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5959</v>
      </c>
      <c r="D181" s="1">
        <f>'PR-RAS'!E185</f>
        <v>2696.88</v>
      </c>
      <c r="E181" s="1">
        <v>0</v>
      </c>
      <c r="F181" s="1">
        <v>0</v>
      </c>
      <c r="G181" s="2">
        <f t="shared" si="0"/>
        <v>2043.4967999999999</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1112</v>
      </c>
      <c r="D182" s="1">
        <f>'PR-RAS'!E186</f>
        <v>5972.22</v>
      </c>
      <c r="E182" s="1">
        <v>0</v>
      </c>
      <c r="F182" s="1">
        <v>0</v>
      </c>
      <c r="G182" s="2">
        <f t="shared" si="0"/>
        <v>2363.2156399999999</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15263</v>
      </c>
      <c r="D184" s="1">
        <f>'PR-RAS'!E188</f>
        <v>184414.62000000002</v>
      </c>
      <c r="E184" s="1">
        <v>0</v>
      </c>
      <c r="F184" s="1">
        <v>0</v>
      </c>
      <c r="G184" s="2">
        <f t="shared" si="0"/>
        <v>70288.879920000007</v>
      </c>
      <c r="H184" s="2">
        <f t="shared" si="1"/>
        <v>0.37999999997555278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1602</v>
      </c>
      <c r="D186" s="1">
        <f>'PR-RAS'!E190</f>
        <v>1841.79</v>
      </c>
      <c r="E186" s="1">
        <v>0</v>
      </c>
      <c r="F186" s="1">
        <v>0</v>
      </c>
      <c r="G186" s="2">
        <f t="shared" si="0"/>
        <v>977.83229999999992</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5509</v>
      </c>
      <c r="D187" s="1">
        <f>'PR-RAS'!E191</f>
        <v>4294.9399999999996</v>
      </c>
      <c r="E187" s="1">
        <v>0</v>
      </c>
      <c r="F187" s="1">
        <v>0</v>
      </c>
      <c r="G187" s="2">
        <f t="shared" si="0"/>
        <v>2622.3916799999997</v>
      </c>
      <c r="H187" s="2">
        <f t="shared" si="1"/>
        <v>6.0000000000400178E-2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1920</v>
      </c>
      <c r="D189" s="1">
        <f>'PR-RAS'!E193</f>
        <v>2805</v>
      </c>
      <c r="E189" s="1">
        <v>0</v>
      </c>
      <c r="F189" s="1">
        <v>0</v>
      </c>
      <c r="G189" s="2">
        <f t="shared" si="0"/>
        <v>1415.64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3875</v>
      </c>
      <c r="D190" s="1">
        <f>'PR-RAS'!E194</f>
        <v>171643.73</v>
      </c>
      <c r="E190" s="1">
        <v>0</v>
      </c>
      <c r="F190" s="1">
        <v>0</v>
      </c>
      <c r="G190" s="2">
        <f t="shared" si="0"/>
        <v>65613.704940000011</v>
      </c>
      <c r="H190" s="2">
        <f t="shared" si="1"/>
        <v>0.26999999998952262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1957</v>
      </c>
      <c r="D191" s="1">
        <f>'PR-RAS'!E195</f>
        <v>3429.16</v>
      </c>
      <c r="E191" s="1">
        <v>0</v>
      </c>
      <c r="F191" s="1">
        <v>0</v>
      </c>
      <c r="G191" s="2">
        <f t="shared" si="0"/>
        <v>1674.9107999999999</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8326</v>
      </c>
      <c r="D192" s="1">
        <f>'PR-RAS'!E196</f>
        <v>46876.62</v>
      </c>
      <c r="E192" s="1">
        <v>0</v>
      </c>
      <c r="F192" s="1">
        <v>0</v>
      </c>
      <c r="G192" s="2">
        <f t="shared" si="0"/>
        <v>19497.134840000002</v>
      </c>
      <c r="H192" s="2">
        <f t="shared" si="1"/>
        <v>0.37999999999738066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8326</v>
      </c>
      <c r="D206" s="1">
        <f>'PR-RAS'!E210</f>
        <v>46876.62</v>
      </c>
      <c r="E206" s="1">
        <v>0</v>
      </c>
      <c r="F206" s="1">
        <v>0</v>
      </c>
      <c r="G206" s="2">
        <f t="shared" si="0"/>
        <v>20926.244200000001</v>
      </c>
      <c r="H206" s="2">
        <f t="shared" si="1"/>
        <v>0.37999999999738066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7433</v>
      </c>
      <c r="D207" s="1">
        <f>'PR-RAS'!E211</f>
        <v>6004.08</v>
      </c>
      <c r="E207" s="1">
        <v>0</v>
      </c>
      <c r="F207" s="1">
        <v>0</v>
      </c>
      <c r="G207" s="2">
        <f t="shared" si="0"/>
        <v>4004.8789599999996</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893</v>
      </c>
      <c r="D209" s="1">
        <f>'PR-RAS'!E213</f>
        <v>40872.54</v>
      </c>
      <c r="E209" s="1">
        <v>0</v>
      </c>
      <c r="F209" s="1">
        <v>0</v>
      </c>
      <c r="G209" s="2">
        <f t="shared" si="0"/>
        <v>17188.72064</v>
      </c>
      <c r="H209" s="2">
        <f t="shared" si="1"/>
        <v>0.45999999999912689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18683.5</v>
      </c>
      <c r="E220" s="1">
        <v>0</v>
      </c>
      <c r="F220" s="1">
        <v>0</v>
      </c>
      <c r="G220" s="2">
        <f t="shared" si="0"/>
        <v>8183.3729999999996</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18683.5</v>
      </c>
      <c r="E232" s="1">
        <v>0</v>
      </c>
      <c r="F232" s="1">
        <v>0</v>
      </c>
      <c r="G232" s="2">
        <f t="shared" si="0"/>
        <v>8631.777</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18683.5</v>
      </c>
      <c r="E233" s="1">
        <v>0</v>
      </c>
      <c r="F233" s="1">
        <v>0</v>
      </c>
      <c r="G233" s="2">
        <f t="shared" si="0"/>
        <v>8669.1440000000002</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88305</v>
      </c>
      <c r="D248" s="1">
        <f>'PR-RAS'!E252</f>
        <v>104494.14</v>
      </c>
      <c r="E248" s="1">
        <v>0</v>
      </c>
      <c r="F248" s="1">
        <v>0</v>
      </c>
      <c r="G248" s="2">
        <f t="shared" si="0"/>
        <v>73431.440160000013</v>
      </c>
      <c r="H248" s="2">
        <f t="shared" si="1"/>
        <v>0.13999999999941792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88305</v>
      </c>
      <c r="D255" s="1">
        <f>'PR-RAS'!E259</f>
        <v>104494.14</v>
      </c>
      <c r="E255" s="1">
        <v>0</v>
      </c>
      <c r="F255" s="1">
        <v>0</v>
      </c>
      <c r="G255" s="2">
        <f t="shared" si="0"/>
        <v>75512.493120000014</v>
      </c>
      <c r="H255" s="2">
        <f t="shared" si="1"/>
        <v>0.13999999999941792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88305</v>
      </c>
      <c r="D257" s="1">
        <f>'PR-RAS'!E261</f>
        <v>104494.14</v>
      </c>
      <c r="E257" s="1">
        <v>0</v>
      </c>
      <c r="F257" s="1">
        <v>0</v>
      </c>
      <c r="G257" s="2">
        <f t="shared" si="0"/>
        <v>76107.07968000001</v>
      </c>
      <c r="H257" s="2">
        <f t="shared" si="1"/>
        <v>0.13999999999941792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6351719</v>
      </c>
      <c r="D285" s="1">
        <f>'PR-RAS'!E289</f>
        <v>6957366.0800000001</v>
      </c>
      <c r="E285" s="1">
        <v>0</v>
      </c>
      <c r="F285" s="1">
        <v>0</v>
      </c>
      <c r="G285" s="2">
        <f t="shared" si="8"/>
        <v>5755672.1294399993</v>
      </c>
      <c r="H285" s="2">
        <f t="shared" si="9"/>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2671585</v>
      </c>
      <c r="D286" s="1">
        <f>'PR-RAS'!E290</f>
        <v>4638582.0100000035</v>
      </c>
      <c r="E286" s="1">
        <v>0</v>
      </c>
      <c r="F286" s="1">
        <v>0</v>
      </c>
      <c r="G286" s="2">
        <f t="shared" si="8"/>
        <v>3405393.4707000018</v>
      </c>
      <c r="H286" s="2">
        <f t="shared" si="9"/>
        <v>1.0000003501772881E-2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18200</v>
      </c>
      <c r="D288" s="1">
        <f>'PR-RAS'!E292</f>
        <v>0</v>
      </c>
      <c r="E288" s="1">
        <v>0</v>
      </c>
      <c r="F288" s="1">
        <v>0</v>
      </c>
      <c r="G288" s="2">
        <f t="shared" si="8"/>
        <v>5223.3999999999996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268634</v>
      </c>
      <c r="E289" s="1">
        <v>0</v>
      </c>
      <c r="F289" s="1">
        <v>0</v>
      </c>
      <c r="G289" s="2">
        <f t="shared" si="8"/>
        <v>154733.18399999998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20764.349999999999</v>
      </c>
      <c r="E290" s="1">
        <v>0</v>
      </c>
      <c r="F290" s="1">
        <v>0</v>
      </c>
      <c r="G290" s="2">
        <f t="shared" si="8"/>
        <v>12001.794299999998</v>
      </c>
      <c r="H290" s="2">
        <f t="shared" si="9"/>
        <v>0.34999999999854481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444.26</v>
      </c>
      <c r="E291" s="1">
        <v>0</v>
      </c>
      <c r="F291" s="1">
        <v>0</v>
      </c>
      <c r="G291" s="2">
        <f t="shared" si="8"/>
        <v>257.67079999999999</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2958419</v>
      </c>
      <c r="D345" s="1">
        <f>'PR-RAS'!E350</f>
        <v>4382761.67</v>
      </c>
      <c r="E345" s="1">
        <v>0</v>
      </c>
      <c r="F345" s="1">
        <v>0</v>
      </c>
      <c r="G345" s="2">
        <f t="shared" si="8"/>
        <v>4033036.1649599997</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2720176</v>
      </c>
      <c r="D358" s="1">
        <f>'PR-RAS'!E363</f>
        <v>3894892.46</v>
      </c>
      <c r="E358" s="1">
        <v>0</v>
      </c>
      <c r="F358" s="1">
        <v>0</v>
      </c>
      <c r="G358" s="2">
        <f t="shared" si="8"/>
        <v>3752056.0484399996</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2625756</v>
      </c>
      <c r="D359" s="1">
        <f>'PR-RAS'!E364</f>
        <v>3783115.77</v>
      </c>
      <c r="E359" s="1">
        <v>0</v>
      </c>
      <c r="F359" s="1">
        <v>0</v>
      </c>
      <c r="G359" s="2">
        <f t="shared" si="8"/>
        <v>3648731.5393199995</v>
      </c>
      <c r="H359" s="2">
        <f t="shared" si="9"/>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2625756</v>
      </c>
      <c r="D361" s="1">
        <f>'PR-RAS'!E366</f>
        <v>3783115.77</v>
      </c>
      <c r="E361" s="1">
        <v>0</v>
      </c>
      <c r="F361" s="1">
        <v>0</v>
      </c>
      <c r="G361" s="2">
        <f t="shared" si="8"/>
        <v>3669115.5143999998</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21150</v>
      </c>
      <c r="E364" s="1">
        <v>0</v>
      </c>
      <c r="F364" s="1">
        <v>0</v>
      </c>
      <c r="G364" s="2">
        <f t="shared" si="8"/>
        <v>15354.9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21150</v>
      </c>
      <c r="E371" s="1">
        <v>0</v>
      </c>
      <c r="F371" s="1">
        <v>0</v>
      </c>
      <c r="G371" s="2">
        <f t="shared" si="8"/>
        <v>15651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94420</v>
      </c>
      <c r="D378" s="1">
        <f>'PR-RAS'!E383</f>
        <v>90626.69</v>
      </c>
      <c r="E378" s="1">
        <v>0</v>
      </c>
      <c r="F378" s="1">
        <v>0</v>
      </c>
      <c r="G378" s="2">
        <f t="shared" si="8"/>
        <v>103928.86426</v>
      </c>
      <c r="H378" s="2">
        <f t="shared" si="9"/>
        <v>0.30999999999767169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94420</v>
      </c>
      <c r="D379" s="1">
        <f>'PR-RAS'!E384</f>
        <v>90626.69</v>
      </c>
      <c r="E379" s="1">
        <v>0</v>
      </c>
      <c r="F379" s="1">
        <v>0</v>
      </c>
      <c r="G379" s="2">
        <f t="shared" si="8"/>
        <v>104204.53764000001</v>
      </c>
      <c r="H379" s="2">
        <f t="shared" si="9"/>
        <v>0.30999999999767169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238243</v>
      </c>
      <c r="D397" s="1">
        <f>'PR-RAS'!E402</f>
        <v>487869.21</v>
      </c>
      <c r="E397" s="1">
        <v>0</v>
      </c>
      <c r="F397" s="1">
        <v>0</v>
      </c>
      <c r="G397" s="2">
        <f t="shared" si="8"/>
        <v>480736.64231999998</v>
      </c>
      <c r="H397" s="2">
        <f t="shared" si="9"/>
        <v>0.21000000002095476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238243</v>
      </c>
      <c r="D398" s="1">
        <f>'PR-RAS'!E403</f>
        <v>487869.21</v>
      </c>
      <c r="E398" s="1">
        <v>0</v>
      </c>
      <c r="F398" s="1">
        <v>0</v>
      </c>
      <c r="G398" s="2">
        <f t="shared" si="8"/>
        <v>481950.62374000001</v>
      </c>
      <c r="H398" s="2">
        <f t="shared" si="9"/>
        <v>0.21000000002095476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2958419</v>
      </c>
      <c r="D403" s="1">
        <f>'PR-RAS'!E408</f>
        <v>4382761.67</v>
      </c>
      <c r="E403" s="1">
        <v>0</v>
      </c>
      <c r="F403" s="1">
        <v>0</v>
      </c>
      <c r="G403" s="2">
        <f t="shared" si="8"/>
        <v>4713024.8206799999</v>
      </c>
      <c r="H403" s="2">
        <f t="shared" si="9"/>
        <v>0.33000000007450581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9023304</v>
      </c>
      <c r="D407" s="1">
        <f>'PR-RAS'!E412</f>
        <v>11595948.090000004</v>
      </c>
      <c r="E407" s="1">
        <v>0</v>
      </c>
      <c r="F407" s="1">
        <v>0</v>
      </c>
      <c r="G407" s="2">
        <f t="shared" si="8"/>
        <v>13079371.273080004</v>
      </c>
      <c r="H407" s="2">
        <f t="shared" si="9"/>
        <v>9.0000003576278687E-2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9310138</v>
      </c>
      <c r="D408" s="1">
        <f>'PR-RAS'!E413</f>
        <v>11340127.75</v>
      </c>
      <c r="E408" s="1">
        <v>0</v>
      </c>
      <c r="F408" s="1">
        <v>0</v>
      </c>
      <c r="G408" s="2">
        <f t="shared" si="8"/>
        <v>13020090.154499998</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255820.34000000358</v>
      </c>
      <c r="E409" s="1">
        <v>0</v>
      </c>
      <c r="F409" s="1">
        <v>0</v>
      </c>
      <c r="G409" s="2">
        <f t="shared" si="8"/>
        <v>208749.39744000291</v>
      </c>
      <c r="H409" s="2">
        <f t="shared" si="9"/>
        <v>0.34000000357627869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286834</v>
      </c>
      <c r="D410" s="1">
        <f>'PR-RAS'!E415</f>
        <v>0</v>
      </c>
      <c r="E410" s="1">
        <v>0</v>
      </c>
      <c r="F410" s="1">
        <v>0</v>
      </c>
      <c r="G410" s="2">
        <f t="shared" si="8"/>
        <v>117315.106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18200</v>
      </c>
      <c r="D411" s="1">
        <f>'PR-RAS'!E416</f>
        <v>0</v>
      </c>
      <c r="E411" s="1">
        <v>0</v>
      </c>
      <c r="F411" s="1">
        <v>0</v>
      </c>
      <c r="G411" s="2">
        <f t="shared" si="8"/>
        <v>7462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268634</v>
      </c>
      <c r="E412" s="1">
        <v>0</v>
      </c>
      <c r="F412" s="1">
        <v>0</v>
      </c>
      <c r="G412" s="2">
        <f t="shared" si="8"/>
        <v>220817.14799999999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20764.349999999999</v>
      </c>
      <c r="E413" s="1">
        <v>0</v>
      </c>
      <c r="F413" s="1">
        <v>0</v>
      </c>
      <c r="G413" s="2">
        <f t="shared" si="8"/>
        <v>17109.824399999998</v>
      </c>
      <c r="H413" s="2">
        <f t="shared" si="9"/>
        <v>0.34999999999854481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285143.15999999997</v>
      </c>
      <c r="E522" s="1">
        <v>0</v>
      </c>
      <c r="F522" s="1">
        <v>0</v>
      </c>
      <c r="G522" s="2">
        <f t="shared" ref="G522:G809" si="10">(B522/1000)*(C522*1+D522*2)</f>
        <v>297119.17271999997</v>
      </c>
      <c r="H522" s="2">
        <f t="shared" ref="H522:H809" si="11">ABS(C522-ROUND(C522,0))+ABS(D522-ROUND(D522,0))</f>
        <v>0.15999999997438863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285143.15999999997</v>
      </c>
      <c r="E587" s="1">
        <v>0</v>
      </c>
      <c r="F587" s="1">
        <v>0</v>
      </c>
      <c r="G587" s="2">
        <f t="shared" si="10"/>
        <v>334187.78351999994</v>
      </c>
      <c r="H587" s="2">
        <f t="shared" si="11"/>
        <v>0.15999999997438863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285143.15999999997</v>
      </c>
      <c r="E599" s="1">
        <v>0</v>
      </c>
      <c r="F599" s="1">
        <v>0</v>
      </c>
      <c r="G599" s="2">
        <f t="shared" si="10"/>
        <v>341031.21935999993</v>
      </c>
      <c r="H599" s="2">
        <f t="shared" si="11"/>
        <v>0.15999999997438863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285143.15999999997</v>
      </c>
      <c r="E600" s="1">
        <v>0</v>
      </c>
      <c r="F600" s="1">
        <v>0</v>
      </c>
      <c r="G600" s="2">
        <f t="shared" si="10"/>
        <v>341601.50567999994</v>
      </c>
      <c r="H600" s="2">
        <f t="shared" si="11"/>
        <v>0.15999999997438863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285143.15999999997</v>
      </c>
      <c r="E630" s="1">
        <v>0</v>
      </c>
      <c r="F630" s="1">
        <v>0</v>
      </c>
      <c r="G630" s="2">
        <f t="shared" si="10"/>
        <v>358710.09527999995</v>
      </c>
      <c r="H630" s="2">
        <f t="shared" si="11"/>
        <v>0.15999999997438863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9023304</v>
      </c>
      <c r="D633" s="1">
        <f>'PR-RAS'!E639</f>
        <v>11595948.090000004</v>
      </c>
      <c r="E633" s="1">
        <v>0</v>
      </c>
      <c r="F633" s="1">
        <v>0</v>
      </c>
      <c r="G633" s="2">
        <f t="shared" si="10"/>
        <v>20360006.513760004</v>
      </c>
      <c r="H633" s="2">
        <f t="shared" si="11"/>
        <v>9.0000003576278687E-2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9310138</v>
      </c>
      <c r="D634" s="1">
        <f>'PR-RAS'!E640</f>
        <v>11625270.91</v>
      </c>
      <c r="E634" s="1">
        <v>0</v>
      </c>
      <c r="F634" s="1">
        <v>0</v>
      </c>
      <c r="G634" s="2">
        <f t="shared" si="10"/>
        <v>20610910.326060001</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286834</v>
      </c>
      <c r="D636" s="1">
        <f>'PR-RAS'!E642</f>
        <v>29322.819999996573</v>
      </c>
      <c r="E636" s="1">
        <v>0</v>
      </c>
      <c r="F636" s="1">
        <v>0</v>
      </c>
      <c r="G636" s="2">
        <f t="shared" si="10"/>
        <v>219379.57139999565</v>
      </c>
      <c r="H636" s="2">
        <f t="shared" si="11"/>
        <v>0.18000000342726707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18200</v>
      </c>
      <c r="D637" s="1">
        <f>'PR-RAS'!E643</f>
        <v>0</v>
      </c>
      <c r="E637" s="1">
        <v>0</v>
      </c>
      <c r="F637" s="1">
        <v>0</v>
      </c>
      <c r="G637" s="2">
        <f t="shared" si="10"/>
        <v>11575.2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268634</v>
      </c>
      <c r="E638" s="1">
        <v>0</v>
      </c>
      <c r="F638" s="1">
        <v>0</v>
      </c>
      <c r="G638" s="2">
        <f t="shared" si="10"/>
        <v>342239.71600000001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268634</v>
      </c>
      <c r="D640" s="1">
        <f>'PR-RAS'!E646</f>
        <v>297956.81999999657</v>
      </c>
      <c r="E640" s="1">
        <v>0</v>
      </c>
      <c r="F640" s="1">
        <v>0</v>
      </c>
      <c r="G640" s="2">
        <f t="shared" si="10"/>
        <v>552445.94195999566</v>
      </c>
      <c r="H640" s="2">
        <f t="shared" si="11"/>
        <v>0.18000000342726707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465227</v>
      </c>
      <c r="D641" s="1">
        <f>'PR-RAS'!E647</f>
        <v>539543.86</v>
      </c>
      <c r="E641" s="1">
        <v>0</v>
      </c>
      <c r="F641" s="1">
        <v>0</v>
      </c>
      <c r="G641" s="2">
        <f t="shared" si="10"/>
        <v>988361.42079999996</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84025</v>
      </c>
      <c r="D642" s="1">
        <f>'PR-RAS'!E649</f>
        <v>0</v>
      </c>
      <c r="E642" s="1">
        <v>0</v>
      </c>
      <c r="F642" s="1">
        <v>0</v>
      </c>
      <c r="G642" s="2">
        <f t="shared" si="10"/>
        <v>53860.025000000001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3414950</v>
      </c>
      <c r="D643" s="1">
        <f>'PR-RAS'!E650</f>
        <v>10147577.32</v>
      </c>
      <c r="E643" s="1">
        <v>0</v>
      </c>
      <c r="F643" s="1">
        <v>0</v>
      </c>
      <c r="G643" s="2">
        <f t="shared" si="10"/>
        <v>15221887.17888</v>
      </c>
      <c r="H643" s="2">
        <f t="shared" si="11"/>
        <v>0.32000000029802322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3497780</v>
      </c>
      <c r="D644" s="1">
        <f>'PR-RAS'!E651</f>
        <v>10074360.83</v>
      </c>
      <c r="E644" s="1">
        <v>0</v>
      </c>
      <c r="F644" s="1">
        <v>0</v>
      </c>
      <c r="G644" s="2">
        <f t="shared" si="10"/>
        <v>15204700.56738</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1195</v>
      </c>
      <c r="D645" s="1">
        <f>'PR-RAS'!E652</f>
        <v>73216.490000000224</v>
      </c>
      <c r="E645" s="1">
        <v>0</v>
      </c>
      <c r="F645" s="1">
        <v>0</v>
      </c>
      <c r="G645" s="2">
        <f t="shared" si="10"/>
        <v>95072.419120000297</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13625</v>
      </c>
      <c r="D657" s="1">
        <f>'PR-RAS'!E664</f>
        <v>12981.16</v>
      </c>
      <c r="E657" s="1">
        <v>0</v>
      </c>
      <c r="F657" s="1">
        <v>0</v>
      </c>
      <c r="G657" s="2">
        <f t="shared" si="10"/>
        <v>25969.281920000001</v>
      </c>
      <c r="H657" s="2">
        <f t="shared" si="11"/>
        <v>0.15999999999985448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6238767.1500000004</v>
      </c>
      <c r="E668" s="1">
        <v>0</v>
      </c>
      <c r="F668" s="1">
        <v>0</v>
      </c>
      <c r="G668" s="2">
        <f t="shared" si="10"/>
        <v>8322515.3781000013</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5742770</v>
      </c>
      <c r="D669" s="1">
        <f>'PR-RAS'!E676</f>
        <v>0</v>
      </c>
      <c r="E669" s="1">
        <v>0</v>
      </c>
      <c r="F669" s="1">
        <v>0</v>
      </c>
      <c r="G669" s="2">
        <f t="shared" si="10"/>
        <v>3836170.3600000003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92371</v>
      </c>
      <c r="D670" s="1">
        <f>'PR-RAS'!E677</f>
        <v>387416.32000000001</v>
      </c>
      <c r="E670" s="1">
        <v>0</v>
      </c>
      <c r="F670" s="1">
        <v>0</v>
      </c>
      <c r="G670" s="2">
        <f t="shared" si="10"/>
        <v>580159.23516000004</v>
      </c>
      <c r="H670" s="2">
        <f t="shared" si="11"/>
        <v>0.32000000000698492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50032.53</v>
      </c>
      <c r="E689" s="1">
        <v>0</v>
      </c>
      <c r="F689" s="1">
        <v>0</v>
      </c>
      <c r="G689" s="2">
        <f t="shared" si="10"/>
        <v>68844.761279999992</v>
      </c>
      <c r="H689" s="2">
        <f t="shared" si="11"/>
        <v>0.47000000000116415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141726</v>
      </c>
      <c r="D703" s="1">
        <f>'PR-RAS'!E710</f>
        <v>158598.56</v>
      </c>
      <c r="E703" s="1">
        <v>0</v>
      </c>
      <c r="F703" s="1">
        <v>0</v>
      </c>
      <c r="G703" s="2">
        <f t="shared" si="10"/>
        <v>322164.03023999999</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199800</v>
      </c>
      <c r="D709" s="1">
        <f>'PR-RAS'!E716</f>
        <v>210312.63</v>
      </c>
      <c r="E709" s="1">
        <v>0</v>
      </c>
      <c r="F709" s="1">
        <v>0</v>
      </c>
      <c r="G709" s="2">
        <f t="shared" si="10"/>
        <v>439261.08408</v>
      </c>
      <c r="H709" s="2">
        <f t="shared" si="11"/>
        <v>0.36999999999534339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278927</v>
      </c>
      <c r="D711" s="1">
        <f>'PR-RAS'!E718</f>
        <v>326055.58</v>
      </c>
      <c r="E711" s="1">
        <v>0</v>
      </c>
      <c r="F711" s="1">
        <v>0</v>
      </c>
      <c r="G711" s="2">
        <f t="shared" si="10"/>
        <v>661037.09360000002</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5995</v>
      </c>
      <c r="D713" s="1">
        <f>'PR-RAS'!E720</f>
        <v>6590</v>
      </c>
      <c r="E713" s="1">
        <v>0</v>
      </c>
      <c r="F713" s="1">
        <v>0</v>
      </c>
      <c r="G713" s="2">
        <f t="shared" si="10"/>
        <v>13652.599999999999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29688</v>
      </c>
      <c r="D714" s="1">
        <f>'PR-RAS'!E721</f>
        <v>0</v>
      </c>
      <c r="E714" s="1">
        <v>0</v>
      </c>
      <c r="F714" s="1">
        <v>0</v>
      </c>
      <c r="G714" s="2">
        <f t="shared" si="10"/>
        <v>21167.543999999998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15310</v>
      </c>
      <c r="D715" s="1">
        <f>'PR-RAS'!E722</f>
        <v>12041.71</v>
      </c>
      <c r="E715" s="1">
        <v>0</v>
      </c>
      <c r="F715" s="1">
        <v>0</v>
      </c>
      <c r="G715" s="2">
        <f t="shared" si="10"/>
        <v>28126.901879999998</v>
      </c>
      <c r="H715" s="2">
        <f t="shared" si="11"/>
        <v>0.29000000000087311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1112</v>
      </c>
      <c r="D717" s="1">
        <f>'PR-RAS'!E724</f>
        <v>0</v>
      </c>
      <c r="E717" s="1">
        <v>0</v>
      </c>
      <c r="F717" s="1">
        <v>0</v>
      </c>
      <c r="G717" s="2">
        <f t="shared" si="10"/>
        <v>796.19200000000001</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100</v>
      </c>
      <c r="D718" s="1">
        <f>'PR-RAS'!E725</f>
        <v>0</v>
      </c>
      <c r="E718" s="1">
        <v>0</v>
      </c>
      <c r="F718" s="1">
        <v>0</v>
      </c>
      <c r="G718" s="2">
        <f t="shared" si="10"/>
        <v>71.7</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1602</v>
      </c>
      <c r="D719" s="1">
        <f>'PR-RAS'!E726</f>
        <v>0</v>
      </c>
      <c r="E719" s="1">
        <v>0</v>
      </c>
      <c r="F719" s="1">
        <v>0</v>
      </c>
      <c r="G719" s="2">
        <f t="shared" si="10"/>
        <v>1150.2359999999999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88305</v>
      </c>
      <c r="D821" s="1">
        <f>'PR-RAS'!E828</f>
        <v>104494.14</v>
      </c>
      <c r="E821" s="1">
        <v>0</v>
      </c>
      <c r="F821" s="1">
        <v>0</v>
      </c>
      <c r="G821" s="2">
        <f t="shared" si="18"/>
        <v>243780.4896</v>
      </c>
      <c r="H821" s="2">
        <f t="shared" si="19"/>
        <v>0.13999999999941792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285143.15999999997</v>
      </c>
      <c r="E946" s="1">
        <v>0</v>
      </c>
      <c r="F946" s="1">
        <v>0</v>
      </c>
      <c r="G946" s="2">
        <f t="shared" si="18"/>
        <v>538920.57239999995</v>
      </c>
      <c r="H946" s="2">
        <f t="shared" si="19"/>
        <v>0.15999999997438863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7882761</v>
      </c>
      <c r="D984" s="6">
        <f>BILANCA!E6</f>
        <v>12162420.93</v>
      </c>
      <c r="E984" s="6">
        <v>0</v>
      </c>
      <c r="F984" s="6">
        <v>0</v>
      </c>
      <c r="G984" s="7">
        <f t="shared" ref="G984:G1241" si="22">B984/1000*C984+B984/500*D984</f>
        <v>32207.602859999999</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7389129</v>
      </c>
      <c r="D985" s="1">
        <f>BILANCA!E7</f>
        <v>11540461.93</v>
      </c>
      <c r="E985" s="1">
        <v>0</v>
      </c>
      <c r="F985" s="1">
        <v>0</v>
      </c>
      <c r="G985" s="2">
        <f t="shared" si="22"/>
        <v>60940.10572</v>
      </c>
      <c r="H985" s="2">
        <f t="shared" si="19"/>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7150886</v>
      </c>
      <c r="D990" s="1">
        <f>BILANCA!E12</f>
        <v>11540461.83</v>
      </c>
      <c r="E990" s="1">
        <v>0</v>
      </c>
      <c r="F990" s="1">
        <v>0</v>
      </c>
      <c r="G990" s="2">
        <f t="shared" si="22"/>
        <v>211622.66761999999</v>
      </c>
      <c r="H990" s="2">
        <f t="shared" si="19"/>
        <v>0.16999999992549419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6739930</v>
      </c>
      <c r="D991" s="1">
        <f>BILANCA!E13</f>
        <v>11177695.67</v>
      </c>
      <c r="E991" s="1">
        <v>0</v>
      </c>
      <c r="F991" s="1">
        <v>0</v>
      </c>
      <c r="G991" s="2">
        <f t="shared" si="22"/>
        <v>232762.57072000002</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7548558</v>
      </c>
      <c r="D993" s="1">
        <f>BILANCA!E15</f>
        <v>12057785.84</v>
      </c>
      <c r="E993" s="1">
        <v>0</v>
      </c>
      <c r="F993" s="1">
        <v>0</v>
      </c>
      <c r="G993" s="2">
        <f t="shared" si="22"/>
        <v>316641.29680000001</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11944</v>
      </c>
      <c r="D995" s="1">
        <f>BILANCA!E17</f>
        <v>11970.07</v>
      </c>
      <c r="E995" s="1">
        <v>0</v>
      </c>
      <c r="F995" s="1">
        <v>0</v>
      </c>
      <c r="G995" s="2">
        <f t="shared" si="22"/>
        <v>430.60968000000003</v>
      </c>
      <c r="H995" s="2">
        <f t="shared" si="19"/>
        <v>6.9999999999708962E-2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820572</v>
      </c>
      <c r="D996" s="1">
        <f>BILANCA!E18</f>
        <v>892060.24</v>
      </c>
      <c r="E996" s="1">
        <v>0</v>
      </c>
      <c r="F996" s="1">
        <v>0</v>
      </c>
      <c r="G996" s="2">
        <f t="shared" si="22"/>
        <v>33861.002240000002</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253822</v>
      </c>
      <c r="D997" s="1">
        <f>BILANCA!E19</f>
        <v>213202.17999999993</v>
      </c>
      <c r="E997" s="1">
        <v>0</v>
      </c>
      <c r="F997" s="1">
        <v>0</v>
      </c>
      <c r="G997" s="2">
        <f t="shared" si="22"/>
        <v>9523.1690399999989</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808388</v>
      </c>
      <c r="D998" s="1">
        <f>BILANCA!E20</f>
        <v>808388.21</v>
      </c>
      <c r="E998" s="1">
        <v>0</v>
      </c>
      <c r="F998" s="1">
        <v>0</v>
      </c>
      <c r="G998" s="2">
        <f t="shared" si="22"/>
        <v>36377.4663</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24915</v>
      </c>
      <c r="D999" s="1">
        <f>BILANCA!E21</f>
        <v>24914.51</v>
      </c>
      <c r="E999" s="1">
        <v>0</v>
      </c>
      <c r="F999" s="1">
        <v>0</v>
      </c>
      <c r="G999" s="2">
        <f t="shared" si="22"/>
        <v>1195.9043200000001</v>
      </c>
      <c r="H999" s="2">
        <f t="shared" si="19"/>
        <v>0.49000000000160071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150502</v>
      </c>
      <c r="D1000" s="1">
        <f>BILANCA!E22</f>
        <v>150503.22</v>
      </c>
      <c r="E1000" s="1">
        <v>0</v>
      </c>
      <c r="F1000" s="1">
        <v>0</v>
      </c>
      <c r="G1000" s="2">
        <f t="shared" si="22"/>
        <v>7675.6434800000006</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36007</v>
      </c>
      <c r="D1002" s="1">
        <f>BILANCA!E24</f>
        <v>36006.870000000003</v>
      </c>
      <c r="E1002" s="1">
        <v>0</v>
      </c>
      <c r="F1002" s="1">
        <v>0</v>
      </c>
      <c r="G1002" s="2">
        <f t="shared" si="22"/>
        <v>2052.3940600000001</v>
      </c>
      <c r="H1002" s="2">
        <f t="shared" si="19"/>
        <v>0.12999999999738066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16280</v>
      </c>
      <c r="D1003" s="1">
        <f>BILANCA!E25</f>
        <v>16280</v>
      </c>
      <c r="E1003" s="1">
        <v>0</v>
      </c>
      <c r="F1003" s="1">
        <v>0</v>
      </c>
      <c r="G1003" s="2">
        <f t="shared" si="22"/>
        <v>976.80000000000007</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147305</v>
      </c>
      <c r="D1004" s="1">
        <f>BILANCA!E26</f>
        <v>168455.12</v>
      </c>
      <c r="E1004" s="1">
        <v>0</v>
      </c>
      <c r="F1004" s="1">
        <v>0</v>
      </c>
      <c r="G1004" s="2">
        <f t="shared" si="22"/>
        <v>10168.520040000001</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929575</v>
      </c>
      <c r="D1006" s="1">
        <f>BILANCA!E28</f>
        <v>991345.75</v>
      </c>
      <c r="E1006" s="1">
        <v>0</v>
      </c>
      <c r="F1006" s="1">
        <v>0</v>
      </c>
      <c r="G1006" s="2">
        <f t="shared" si="22"/>
        <v>66982.129499999995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37392</v>
      </c>
      <c r="D1007" s="1">
        <f>BILANCA!E29</f>
        <v>37391.880000000005</v>
      </c>
      <c r="E1007" s="1">
        <v>0</v>
      </c>
      <c r="F1007" s="1">
        <v>0</v>
      </c>
      <c r="G1007" s="2">
        <f t="shared" si="22"/>
        <v>2692.2182400000002</v>
      </c>
      <c r="H1007" s="2">
        <f t="shared" si="19"/>
        <v>0.11999999999534339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176909</v>
      </c>
      <c r="D1008" s="1">
        <f>BILANCA!E30</f>
        <v>176908.94</v>
      </c>
      <c r="E1008" s="1">
        <v>0</v>
      </c>
      <c r="F1008" s="1">
        <v>0</v>
      </c>
      <c r="G1008" s="2">
        <f t="shared" si="22"/>
        <v>13268.172</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139517</v>
      </c>
      <c r="D1012" s="1">
        <f>BILANCA!E34</f>
        <v>139517.06</v>
      </c>
      <c r="E1012" s="1">
        <v>0</v>
      </c>
      <c r="F1012" s="1">
        <v>0</v>
      </c>
      <c r="G1012" s="2">
        <f t="shared" si="22"/>
        <v>12137.982480000001</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61112</v>
      </c>
      <c r="D1013" s="1">
        <f>BILANCA!E35</f>
        <v>53542.099999999919</v>
      </c>
      <c r="E1013" s="1">
        <v>0</v>
      </c>
      <c r="F1013" s="1">
        <v>0</v>
      </c>
      <c r="G1013" s="2">
        <f t="shared" si="22"/>
        <v>5045.885999999995</v>
      </c>
      <c r="H1013" s="2">
        <f t="shared" si="19"/>
        <v>9.9999999918509275E-2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292383</v>
      </c>
      <c r="D1014" s="1">
        <f>BILANCA!E36</f>
        <v>380489.66</v>
      </c>
      <c r="E1014" s="1">
        <v>0</v>
      </c>
      <c r="F1014" s="1">
        <v>0</v>
      </c>
      <c r="G1014" s="2">
        <f t="shared" si="22"/>
        <v>32654.231919999998</v>
      </c>
      <c r="H1014" s="2">
        <f t="shared" si="19"/>
        <v>0.34000000002561137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17238</v>
      </c>
      <c r="D1017" s="1">
        <f>BILANCA!E39</f>
        <v>17238.03</v>
      </c>
      <c r="E1017" s="1">
        <v>0</v>
      </c>
      <c r="F1017" s="1">
        <v>0</v>
      </c>
      <c r="G1017" s="2">
        <f t="shared" si="22"/>
        <v>1758.2780400000001</v>
      </c>
      <c r="H1017" s="2">
        <f t="shared" si="19"/>
        <v>2.9999999998835847E-2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248509</v>
      </c>
      <c r="D1018" s="1">
        <f>BILANCA!E40</f>
        <v>344185.59</v>
      </c>
      <c r="E1018" s="1">
        <v>0</v>
      </c>
      <c r="F1018" s="1">
        <v>0</v>
      </c>
      <c r="G1018" s="2">
        <f t="shared" si="22"/>
        <v>32790.806300000004</v>
      </c>
      <c r="H1018" s="2">
        <f t="shared" si="19"/>
        <v>0.40999999997438863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1250</v>
      </c>
      <c r="D1019" s="1">
        <f>BILANCA!E41</f>
        <v>1250</v>
      </c>
      <c r="E1019" s="1">
        <v>0</v>
      </c>
      <c r="F1019" s="1">
        <v>0</v>
      </c>
      <c r="G1019" s="2">
        <f t="shared" si="22"/>
        <v>135</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1250</v>
      </c>
      <c r="D1020" s="1">
        <f>BILANCA!E42</f>
        <v>1250</v>
      </c>
      <c r="E1020" s="1">
        <v>0</v>
      </c>
      <c r="F1020" s="1">
        <v>0</v>
      </c>
      <c r="G1020" s="2">
        <f t="shared" si="22"/>
        <v>138.75</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57380</v>
      </c>
      <c r="D1023" s="1">
        <f>BILANCA!E45</f>
        <v>57380</v>
      </c>
      <c r="E1023" s="1">
        <v>0</v>
      </c>
      <c r="F1023" s="1">
        <v>0</v>
      </c>
      <c r="G1023" s="2">
        <f t="shared" si="22"/>
        <v>6885.6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57380</v>
      </c>
      <c r="D1026" s="1">
        <f>BILANCA!E48</f>
        <v>57380</v>
      </c>
      <c r="E1026" s="1">
        <v>0</v>
      </c>
      <c r="F1026" s="1">
        <v>0</v>
      </c>
      <c r="G1026" s="2">
        <f t="shared" si="22"/>
        <v>7402.0199999999986</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0.10000000000582077</v>
      </c>
      <c r="E1030" s="1">
        <v>0</v>
      </c>
      <c r="F1030" s="1">
        <v>0</v>
      </c>
      <c r="G1030" s="2">
        <f t="shared" si="22"/>
        <v>9.4000000005471512E-3</v>
      </c>
      <c r="H1030" s="2">
        <f t="shared" si="19"/>
        <v>0.10000000000582077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155227</v>
      </c>
      <c r="D1032" s="1">
        <f>BILANCA!E54</f>
        <v>234508.51</v>
      </c>
      <c r="E1032" s="1">
        <v>0</v>
      </c>
      <c r="F1032" s="1">
        <v>0</v>
      </c>
      <c r="G1032" s="2">
        <f t="shared" si="22"/>
        <v>30587.956980000003</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155227</v>
      </c>
      <c r="D1033" s="1">
        <f>BILANCA!E55</f>
        <v>234508.41</v>
      </c>
      <c r="E1033" s="1">
        <v>0</v>
      </c>
      <c r="F1033" s="1">
        <v>0</v>
      </c>
      <c r="G1033" s="2">
        <f t="shared" si="22"/>
        <v>31212.190999999999</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238243</v>
      </c>
      <c r="D1034" s="1">
        <f>BILANCA!E56</f>
        <v>0</v>
      </c>
      <c r="E1034" s="1">
        <v>0</v>
      </c>
      <c r="F1034" s="1">
        <v>0</v>
      </c>
      <c r="G1034" s="2">
        <f t="shared" si="22"/>
        <v>12150.393</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238243</v>
      </c>
      <c r="D1035" s="1">
        <f>BILANCA!E57</f>
        <v>0</v>
      </c>
      <c r="E1035" s="1">
        <v>0</v>
      </c>
      <c r="F1035" s="1">
        <v>0</v>
      </c>
      <c r="G1035" s="2">
        <f t="shared" si="22"/>
        <v>12388.635999999999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493632</v>
      </c>
      <c r="D1046" s="1">
        <f>BILANCA!E68</f>
        <v>621959</v>
      </c>
      <c r="E1046" s="1">
        <v>0</v>
      </c>
      <c r="F1046" s="1">
        <v>0</v>
      </c>
      <c r="G1046" s="2">
        <f t="shared" si="22"/>
        <v>109465.65</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1195</v>
      </c>
      <c r="D1047" s="1">
        <f>BILANCA!E69</f>
        <v>73216.490000000005</v>
      </c>
      <c r="E1047" s="1">
        <v>0</v>
      </c>
      <c r="F1047" s="1">
        <v>0</v>
      </c>
      <c r="G1047" s="2">
        <f t="shared" si="22"/>
        <v>9448.1907200000005</v>
      </c>
      <c r="H1047" s="2">
        <f t="shared" si="19"/>
        <v>0.49000000000523869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73160.47</v>
      </c>
      <c r="E1048" s="1">
        <v>0</v>
      </c>
      <c r="F1048" s="1">
        <v>0</v>
      </c>
      <c r="G1048" s="2">
        <f t="shared" si="22"/>
        <v>9510.8611000000001</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73160.47</v>
      </c>
      <c r="E1050" s="1">
        <v>0</v>
      </c>
      <c r="F1050" s="1">
        <v>0</v>
      </c>
      <c r="G1050" s="2">
        <f t="shared" si="22"/>
        <v>9803.5029800000011</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1195</v>
      </c>
      <c r="D1054" s="1">
        <f>BILANCA!E76</f>
        <v>56.02</v>
      </c>
      <c r="E1054" s="1">
        <v>0</v>
      </c>
      <c r="F1054" s="1">
        <v>0</v>
      </c>
      <c r="G1054" s="2">
        <f t="shared" si="22"/>
        <v>92.799840000000003</v>
      </c>
      <c r="H1054" s="2">
        <f t="shared" si="19"/>
        <v>2.0000000000003126E-2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4447</v>
      </c>
      <c r="D1056" s="1">
        <f>BILANCA!E78</f>
        <v>5202.95</v>
      </c>
      <c r="E1056" s="1">
        <v>0</v>
      </c>
      <c r="F1056" s="1">
        <v>0</v>
      </c>
      <c r="G1056" s="2">
        <f t="shared" si="22"/>
        <v>1084.2617</v>
      </c>
      <c r="H1056" s="2">
        <f t="shared" si="19"/>
        <v>5.0000000000181899E-2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4447</v>
      </c>
      <c r="D1064" s="1">
        <f>BILANCA!E86</f>
        <v>5202.95</v>
      </c>
      <c r="E1064" s="1">
        <v>0</v>
      </c>
      <c r="F1064" s="1">
        <v>0</v>
      </c>
      <c r="G1064" s="2">
        <f t="shared" si="22"/>
        <v>1203.0848999999998</v>
      </c>
      <c r="H1064" s="2">
        <f t="shared" si="19"/>
        <v>5.0000000000181899E-2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22763</v>
      </c>
      <c r="D1124" s="1">
        <f>BILANCA!E146</f>
        <v>3995.7</v>
      </c>
      <c r="E1124" s="1">
        <v>0</v>
      </c>
      <c r="F1124" s="1">
        <v>0</v>
      </c>
      <c r="G1124" s="2">
        <f t="shared" si="22"/>
        <v>4336.3703999999998</v>
      </c>
      <c r="H1124" s="2">
        <f t="shared" si="23"/>
        <v>0.3000000000001819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22763</v>
      </c>
      <c r="D1137" s="1">
        <f>BILANCA!E159</f>
        <v>3551.44</v>
      </c>
      <c r="E1137" s="1">
        <v>0</v>
      </c>
      <c r="F1137" s="1">
        <v>0</v>
      </c>
      <c r="G1137" s="2">
        <f t="shared" si="22"/>
        <v>4599.3455199999999</v>
      </c>
      <c r="H1137" s="2">
        <f t="shared" si="23"/>
        <v>0.44000000000005457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444.26</v>
      </c>
      <c r="E1138" s="1">
        <v>0</v>
      </c>
      <c r="F1138" s="1">
        <v>0</v>
      </c>
      <c r="G1138" s="2">
        <f t="shared" si="22"/>
        <v>137.72059999999999</v>
      </c>
      <c r="H1138" s="2">
        <f t="shared" si="23"/>
        <v>0.25999999999999091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465227</v>
      </c>
      <c r="D1148" s="1">
        <f>BILANCA!E170</f>
        <v>539543.86</v>
      </c>
      <c r="E1148" s="1">
        <v>0</v>
      </c>
      <c r="F1148" s="1">
        <v>0</v>
      </c>
      <c r="G1148" s="2">
        <f t="shared" si="22"/>
        <v>254811.92879999999</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465227</v>
      </c>
      <c r="D1151" s="1">
        <f>BILANCA!E173</f>
        <v>539543.86</v>
      </c>
      <c r="E1151" s="1">
        <v>0</v>
      </c>
      <c r="F1151" s="1">
        <v>0</v>
      </c>
      <c r="G1151" s="2">
        <f t="shared" si="22"/>
        <v>259444.87296000001</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7882761</v>
      </c>
      <c r="D1152" s="1">
        <f>BILANCA!E175</f>
        <v>12162420.929999998</v>
      </c>
      <c r="E1152" s="1">
        <v>0</v>
      </c>
      <c r="F1152" s="1">
        <v>0</v>
      </c>
      <c r="G1152" s="2">
        <f t="shared" si="22"/>
        <v>5443084.8833399992</v>
      </c>
      <c r="H1152" s="2">
        <f t="shared" si="23"/>
        <v>7.0000002160668373E-2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745780</v>
      </c>
      <c r="D1153" s="1">
        <f>BILANCA!E176</f>
        <v>539543.86</v>
      </c>
      <c r="E1153" s="1">
        <v>0</v>
      </c>
      <c r="F1153" s="1">
        <v>0</v>
      </c>
      <c r="G1153" s="2">
        <f t="shared" si="22"/>
        <v>310227.51240000001</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606171</v>
      </c>
      <c r="D1154" s="1">
        <f>BILANCA!E177</f>
        <v>539543.86</v>
      </c>
      <c r="E1154" s="1">
        <v>0</v>
      </c>
      <c r="F1154" s="1">
        <v>0</v>
      </c>
      <c r="G1154" s="2">
        <f t="shared" si="22"/>
        <v>288179.24112000002</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447808</v>
      </c>
      <c r="D1155" s="1">
        <f>BILANCA!E178</f>
        <v>478150.59</v>
      </c>
      <c r="E1155" s="1">
        <v>0</v>
      </c>
      <c r="F1155" s="1">
        <v>0</v>
      </c>
      <c r="G1155" s="2">
        <f t="shared" si="22"/>
        <v>241506.77896</v>
      </c>
      <c r="H1155" s="2">
        <f t="shared" si="23"/>
        <v>0.40999999997438863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146319</v>
      </c>
      <c r="D1156" s="1">
        <f>BILANCA!E179</f>
        <v>57292.6</v>
      </c>
      <c r="E1156" s="1">
        <v>0</v>
      </c>
      <c r="F1156" s="1">
        <v>0</v>
      </c>
      <c r="G1156" s="2">
        <f t="shared" si="22"/>
        <v>45136.426599999992</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670</v>
      </c>
      <c r="D1157" s="1">
        <f>BILANCA!E180</f>
        <v>443.21</v>
      </c>
      <c r="E1157" s="1">
        <v>0</v>
      </c>
      <c r="F1157" s="1">
        <v>0</v>
      </c>
      <c r="G1157" s="2">
        <f t="shared" si="22"/>
        <v>270.81707999999998</v>
      </c>
      <c r="H1157" s="2">
        <f t="shared" si="23"/>
        <v>0.20999999999997954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670</v>
      </c>
      <c r="D1160" s="1">
        <f>BILANCA!E183</f>
        <v>443.21</v>
      </c>
      <c r="E1160" s="1">
        <v>0</v>
      </c>
      <c r="F1160" s="1">
        <v>0</v>
      </c>
      <c r="G1160" s="2">
        <f t="shared" si="22"/>
        <v>275.48633999999998</v>
      </c>
      <c r="H1160" s="2">
        <f t="shared" si="23"/>
        <v>0.20999999999997954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11374</v>
      </c>
      <c r="D1165" s="1">
        <f>BILANCA!E188</f>
        <v>3657.46</v>
      </c>
      <c r="E1165" s="1">
        <v>0</v>
      </c>
      <c r="F1165" s="1">
        <v>0</v>
      </c>
      <c r="G1165" s="2">
        <f t="shared" si="22"/>
        <v>3401.3834399999996</v>
      </c>
      <c r="H1165" s="2">
        <f t="shared" si="23"/>
        <v>0.46000000000003638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131109</v>
      </c>
      <c r="D1183" s="1">
        <f>BILANCA!E206</f>
        <v>0</v>
      </c>
      <c r="E1183" s="1">
        <v>0</v>
      </c>
      <c r="F1183" s="1">
        <v>0</v>
      </c>
      <c r="G1183" s="2">
        <f t="shared" si="22"/>
        <v>26221.800000000003</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131109</v>
      </c>
      <c r="D1184" s="1">
        <f>BILANCA!E207</f>
        <v>0</v>
      </c>
      <c r="E1184" s="1">
        <v>0</v>
      </c>
      <c r="F1184" s="1">
        <v>0</v>
      </c>
      <c r="G1184" s="2">
        <f t="shared" si="22"/>
        <v>26352.909000000003</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131109</v>
      </c>
      <c r="D1189" s="1">
        <f>BILANCA!E212</f>
        <v>0</v>
      </c>
      <c r="E1189" s="1">
        <v>0</v>
      </c>
      <c r="F1189" s="1">
        <v>0</v>
      </c>
      <c r="G1189" s="2">
        <f t="shared" si="22"/>
        <v>27008.453999999998</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8500</v>
      </c>
      <c r="D1211" s="1">
        <f>BILANCA!E234</f>
        <v>0</v>
      </c>
      <c r="E1211" s="1">
        <v>0</v>
      </c>
      <c r="F1211" s="1">
        <v>0</v>
      </c>
      <c r="G1211" s="2">
        <f t="shared" si="22"/>
        <v>1938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8500</v>
      </c>
      <c r="D1213" s="1">
        <f>BILANCA!E236</f>
        <v>0</v>
      </c>
      <c r="E1213" s="1">
        <v>0</v>
      </c>
      <c r="F1213" s="1">
        <v>0</v>
      </c>
      <c r="G1213" s="2">
        <f t="shared" si="22"/>
        <v>1955</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7136981</v>
      </c>
      <c r="D1214" s="1">
        <f>BILANCA!E237</f>
        <v>11622877.069999998</v>
      </c>
      <c r="E1214" s="1">
        <v>0</v>
      </c>
      <c r="F1214" s="1">
        <v>0</v>
      </c>
      <c r="G1214" s="2">
        <f t="shared" si="22"/>
        <v>7018411.8173399996</v>
      </c>
      <c r="H1214" s="2">
        <f t="shared" si="23"/>
        <v>6.9999998435378075E-2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7350717</v>
      </c>
      <c r="D1215" s="1">
        <f>BILANCA!E238</f>
        <v>11899625.279999999</v>
      </c>
      <c r="E1215" s="1">
        <v>0</v>
      </c>
      <c r="F1215" s="1">
        <v>0</v>
      </c>
      <c r="G1215" s="2">
        <f t="shared" si="22"/>
        <v>7226792.4739200007</v>
      </c>
      <c r="H1215" s="2">
        <f t="shared" si="23"/>
        <v>0.27999999932944775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7350717</v>
      </c>
      <c r="D1216" s="1">
        <f>BILANCA!E239</f>
        <v>11899625.279999999</v>
      </c>
      <c r="E1216" s="1">
        <v>0</v>
      </c>
      <c r="F1216" s="1">
        <v>0</v>
      </c>
      <c r="G1216" s="2">
        <f t="shared" si="22"/>
        <v>7257942.4414799996</v>
      </c>
      <c r="H1216" s="2">
        <f t="shared" si="23"/>
        <v>0.27999999932944775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7127306</v>
      </c>
      <c r="D1217" s="1">
        <f>BILANCA!E240</f>
        <v>11674209.25</v>
      </c>
      <c r="E1217" s="1">
        <v>0</v>
      </c>
      <c r="F1217" s="1">
        <v>0</v>
      </c>
      <c r="G1217" s="2">
        <f t="shared" si="22"/>
        <v>7131319.5330000008</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223411</v>
      </c>
      <c r="D1218" s="1">
        <f>BILANCA!E241</f>
        <v>225416.03</v>
      </c>
      <c r="E1218" s="1">
        <v>0</v>
      </c>
      <c r="F1218" s="1">
        <v>0</v>
      </c>
      <c r="G1218" s="2">
        <f t="shared" si="22"/>
        <v>158447.11909999998</v>
      </c>
      <c r="H1218" s="2">
        <f t="shared" si="23"/>
        <v>2.9999999998835847E-2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-268634</v>
      </c>
      <c r="D1222" s="1">
        <f>BILANCA!E245</f>
        <v>-297956.82</v>
      </c>
      <c r="E1222" s="1">
        <v>0</v>
      </c>
      <c r="F1222" s="1">
        <v>0</v>
      </c>
      <c r="G1222" s="2">
        <f t="shared" si="22"/>
        <v>-206626.88595999999</v>
      </c>
      <c r="H1222" s="2">
        <f t="shared" si="23"/>
        <v>0.17999999999301508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268634</v>
      </c>
      <c r="D1227" s="1">
        <f>BILANCA!E250</f>
        <v>297956.82</v>
      </c>
      <c r="E1227" s="1">
        <v>0</v>
      </c>
      <c r="F1227" s="1">
        <v>0</v>
      </c>
      <c r="G1227" s="2">
        <f t="shared" si="22"/>
        <v>210949.62416000001</v>
      </c>
      <c r="H1227" s="2">
        <f t="shared" si="23"/>
        <v>0.17999999999301508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297956.82</v>
      </c>
      <c r="E1228" s="1">
        <v>0</v>
      </c>
      <c r="F1228" s="1">
        <v>0</v>
      </c>
      <c r="G1228" s="2">
        <f t="shared" si="22"/>
        <v>145998.84179999999</v>
      </c>
      <c r="H1228" s="2">
        <f t="shared" si="23"/>
        <v>0.17999999999301508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268634</v>
      </c>
      <c r="D1229" s="1">
        <f>BILANCA!E252</f>
        <v>0</v>
      </c>
      <c r="E1229" s="1">
        <v>0</v>
      </c>
      <c r="F1229" s="1">
        <v>0</v>
      </c>
      <c r="G1229" s="2">
        <f t="shared" si="22"/>
        <v>66083.963999999993</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54898</v>
      </c>
      <c r="D1232" s="1">
        <f>BILANCA!E255</f>
        <v>21208.61</v>
      </c>
      <c r="E1232" s="1">
        <v>0</v>
      </c>
      <c r="F1232" s="1">
        <v>0</v>
      </c>
      <c r="G1232" s="2">
        <f t="shared" si="22"/>
        <v>24231.489780000004</v>
      </c>
      <c r="H1232" s="2">
        <f t="shared" si="23"/>
        <v>0.38999999999941792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209022</v>
      </c>
      <c r="D1236" s="1">
        <f>BILANCA!E259</f>
        <v>209021.81</v>
      </c>
      <c r="E1236" s="1">
        <v>0</v>
      </c>
      <c r="F1236" s="1">
        <v>0</v>
      </c>
      <c r="G1236" s="2">
        <f t="shared" si="22"/>
        <v>158647.60186</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209022</v>
      </c>
      <c r="D1237" s="1">
        <f>BILANCA!E260</f>
        <v>209021.81</v>
      </c>
      <c r="E1237" s="1">
        <v>0</v>
      </c>
      <c r="F1237" s="1">
        <v>0</v>
      </c>
      <c r="G1237" s="2">
        <f t="shared" si="22"/>
        <v>159274.66748</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22763</v>
      </c>
      <c r="D1241" s="1">
        <f>BILANCA!E265</f>
        <v>3995.7</v>
      </c>
      <c r="E1241" s="1">
        <v>0</v>
      </c>
      <c r="F1241" s="1">
        <v>0</v>
      </c>
      <c r="G1241" s="2">
        <f t="shared" si="22"/>
        <v>7934.6352000000006</v>
      </c>
      <c r="H1241" s="2">
        <f t="shared" si="23"/>
        <v>0.3000000000001819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61393.27</v>
      </c>
      <c r="E1263" s="1">
        <v>0</v>
      </c>
      <c r="F1263" s="1">
        <v>0</v>
      </c>
      <c r="G1263" s="2">
        <f t="shared" si="24"/>
        <v>34380.231200000002</v>
      </c>
      <c r="H1263" s="2">
        <f t="shared" si="23"/>
        <v>0.26999999999679858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606171</v>
      </c>
      <c r="D1264" s="1">
        <f>BILANCA!E288</f>
        <v>478150.59</v>
      </c>
      <c r="E1264" s="1">
        <v>0</v>
      </c>
      <c r="F1264" s="1">
        <v>0</v>
      </c>
      <c r="G1264" s="2">
        <f t="shared" si="24"/>
        <v>439054.68258000002</v>
      </c>
      <c r="H1264" s="2">
        <f t="shared" si="23"/>
        <v>0.40999999997438863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131109</v>
      </c>
      <c r="D1270" s="1">
        <f>BILANCA!E294</f>
        <v>0</v>
      </c>
      <c r="E1270" s="1">
        <v>0</v>
      </c>
      <c r="F1270" s="1">
        <v>0</v>
      </c>
      <c r="G1270" s="2">
        <f t="shared" si="24"/>
        <v>37628.282999999996</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285143.15999999997</v>
      </c>
      <c r="E1285" s="1">
        <v>0</v>
      </c>
      <c r="F1285" s="1">
        <v>0</v>
      </c>
      <c r="G1285" s="2">
        <f t="shared" si="24"/>
        <v>172226.46863999998</v>
      </c>
      <c r="H1285" s="2">
        <f t="shared" si="23"/>
        <v>0.15999999997438863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9310138</v>
      </c>
      <c r="D1408" s="1">
        <f>'RAS-funkcijski'!E114</f>
        <v>11340127.75</v>
      </c>
      <c r="E1408" s="1">
        <v>0</v>
      </c>
      <c r="F1408" s="1">
        <v>0</v>
      </c>
      <c r="G1408" s="2">
        <f t="shared" si="24"/>
        <v>3518943.2850000001</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9129194</v>
      </c>
      <c r="D1409" s="1">
        <f>'RAS-funkcijski'!E115</f>
        <v>11162807.220000001</v>
      </c>
      <c r="E1409" s="1">
        <v>0</v>
      </c>
      <c r="F1409" s="1">
        <v>0</v>
      </c>
      <c r="G1409" s="2">
        <f t="shared" si="24"/>
        <v>3491483.7368400004</v>
      </c>
      <c r="H1409" s="2">
        <f t="shared" si="27"/>
        <v>0.22000000067055225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9129194</v>
      </c>
      <c r="D1411" s="1">
        <f>'RAS-funkcijski'!E117</f>
        <v>11162807.220000001</v>
      </c>
      <c r="E1411" s="1">
        <v>0</v>
      </c>
      <c r="F1411" s="1">
        <v>0</v>
      </c>
      <c r="G1411" s="2">
        <f t="shared" si="24"/>
        <v>3554393.35372</v>
      </c>
      <c r="H1411" s="2">
        <f t="shared" si="27"/>
        <v>0.22000000067055225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180944</v>
      </c>
      <c r="D1420" s="1">
        <f>'RAS-funkcijski'!E126</f>
        <v>177320.53</v>
      </c>
      <c r="E1420" s="1">
        <v>0</v>
      </c>
      <c r="F1420" s="1">
        <v>0</v>
      </c>
      <c r="G1420" s="2">
        <f t="shared" si="24"/>
        <v>65341.37732</v>
      </c>
      <c r="H1420" s="2">
        <f t="shared" si="27"/>
        <v>0.47000000000116415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9310138</v>
      </c>
      <c r="D1435" s="13">
        <f>'RAS-funkcijski'!E141</f>
        <v>11340127.75</v>
      </c>
      <c r="E1435" s="13">
        <v>0</v>
      </c>
      <c r="F1435" s="13">
        <v>0</v>
      </c>
      <c r="G1435" s="14">
        <f t="shared" si="24"/>
        <v>4382683.9095000001</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337473</v>
      </c>
      <c r="D1436" s="6">
        <f>'P-VRIO'!E5</f>
        <v>0</v>
      </c>
      <c r="E1436" s="6">
        <v>0</v>
      </c>
      <c r="F1436" s="6">
        <v>0</v>
      </c>
      <c r="G1436" s="7">
        <f t="shared" si="24"/>
        <v>337.47300000000001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337473</v>
      </c>
      <c r="D1437" s="1">
        <f>'P-VRIO'!E6</f>
        <v>0</v>
      </c>
      <c r="E1437" s="1">
        <v>0</v>
      </c>
      <c r="F1437" s="1">
        <v>0</v>
      </c>
      <c r="G1437" s="2">
        <f t="shared" si="24"/>
        <v>674.94600000000003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337473</v>
      </c>
      <c r="D1438" s="1">
        <f>'P-VRIO'!E7</f>
        <v>0</v>
      </c>
      <c r="E1438" s="1">
        <v>0</v>
      </c>
      <c r="F1438" s="1">
        <v>0</v>
      </c>
      <c r="G1438" s="2">
        <f t="shared" si="24"/>
        <v>1012.419</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337473</v>
      </c>
      <c r="D1439" s="1">
        <f>'P-VRIO'!E8</f>
        <v>0</v>
      </c>
      <c r="E1439" s="1">
        <v>0</v>
      </c>
      <c r="F1439" s="1">
        <v>0</v>
      </c>
      <c r="G1439" s="2">
        <f t="shared" si="24"/>
        <v>1349.8920000000001</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606170</v>
      </c>
      <c r="D1480" s="6"/>
      <c r="E1480" s="6">
        <v>0</v>
      </c>
      <c r="F1480" s="6">
        <v>0</v>
      </c>
      <c r="G1480" s="7">
        <f t="shared" ref="G1480:G1580" si="34">B1480/1000*C1480</f>
        <v>606.16999999999996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7178358.6399999987</v>
      </c>
      <c r="D1481" s="1">
        <v>0</v>
      </c>
      <c r="E1481" s="1">
        <v>0</v>
      </c>
      <c r="F1481" s="1">
        <v>0</v>
      </c>
      <c r="G1481" s="2">
        <f t="shared" si="34"/>
        <v>14356.717279999997</v>
      </c>
      <c r="H1481" s="2">
        <f t="shared" si="35"/>
        <v>0.3600000012665987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7178358.6399999987</v>
      </c>
      <c r="D1483" s="1">
        <v>0</v>
      </c>
      <c r="E1483" s="1">
        <v>0</v>
      </c>
      <c r="F1483" s="1">
        <v>0</v>
      </c>
      <c r="G1483" s="2">
        <f t="shared" si="34"/>
        <v>28713.434559999994</v>
      </c>
      <c r="H1483" s="2">
        <f t="shared" si="35"/>
        <v>0.3600000012665987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5818130.4699999997</v>
      </c>
      <c r="D1484" s="1">
        <v>0</v>
      </c>
      <c r="E1484" s="1">
        <v>0</v>
      </c>
      <c r="F1484" s="1">
        <v>0</v>
      </c>
      <c r="G1484" s="2">
        <f t="shared" si="34"/>
        <v>29090.65235</v>
      </c>
      <c r="H1484" s="2">
        <f t="shared" si="35"/>
        <v>0.46999999973922968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1158483.8999999999</v>
      </c>
      <c r="D1485" s="1">
        <v>0</v>
      </c>
      <c r="E1485" s="1">
        <v>0</v>
      </c>
      <c r="F1485" s="1">
        <v>0</v>
      </c>
      <c r="G1485" s="2">
        <f t="shared" si="34"/>
        <v>6950.9033999999992</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33428.959999999999</v>
      </c>
      <c r="D1486" s="1">
        <v>0</v>
      </c>
      <c r="E1486" s="1">
        <v>0</v>
      </c>
      <c r="F1486" s="1">
        <v>0</v>
      </c>
      <c r="G1486" s="2">
        <f t="shared" si="34"/>
        <v>234.00272000000001</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168315.31</v>
      </c>
      <c r="D1491" s="1">
        <v>0</v>
      </c>
      <c r="E1491" s="1">
        <v>0</v>
      </c>
      <c r="F1491" s="1">
        <v>0</v>
      </c>
      <c r="G1491" s="2">
        <f t="shared" si="34"/>
        <v>2019.7837199999999</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7244984.7799999993</v>
      </c>
      <c r="D1499" s="1">
        <v>0</v>
      </c>
      <c r="E1499" s="1">
        <v>0</v>
      </c>
      <c r="F1499" s="1">
        <v>0</v>
      </c>
      <c r="G1499" s="2">
        <f t="shared" si="34"/>
        <v>144899.69559999998</v>
      </c>
      <c r="H1499" s="2">
        <f t="shared" si="35"/>
        <v>0.22000000067055225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7244984.7799999993</v>
      </c>
      <c r="D1501" s="1">
        <v>0</v>
      </c>
      <c r="E1501" s="1">
        <v>0</v>
      </c>
      <c r="F1501" s="1">
        <v>0</v>
      </c>
      <c r="G1501" s="2">
        <f t="shared" si="34"/>
        <v>159389.66515999998</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5818130.4699999997</v>
      </c>
      <c r="D1502" s="1">
        <v>0</v>
      </c>
      <c r="E1502" s="1">
        <v>0</v>
      </c>
      <c r="F1502" s="1">
        <v>0</v>
      </c>
      <c r="G1502" s="2">
        <f t="shared" si="34"/>
        <v>133817.00081</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1228549.18</v>
      </c>
      <c r="D1503" s="1">
        <v>0</v>
      </c>
      <c r="E1503" s="1">
        <v>0</v>
      </c>
      <c r="F1503" s="1">
        <v>0</v>
      </c>
      <c r="G1503" s="2">
        <f t="shared" si="34"/>
        <v>29485.180319999999</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33647.279999999999</v>
      </c>
      <c r="D1504" s="1">
        <v>0</v>
      </c>
      <c r="E1504" s="1">
        <v>0</v>
      </c>
      <c r="F1504" s="1">
        <v>0</v>
      </c>
      <c r="G1504" s="2">
        <f t="shared" si="34"/>
        <v>841.18200000000002</v>
      </c>
      <c r="H1504" s="2">
        <f t="shared" si="35"/>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164657.85</v>
      </c>
      <c r="D1509" s="1">
        <v>0</v>
      </c>
      <c r="E1509" s="1">
        <v>0</v>
      </c>
      <c r="F1509" s="1">
        <v>0</v>
      </c>
      <c r="G1509" s="2">
        <f t="shared" si="34"/>
        <v>4939.7354999999998</v>
      </c>
      <c r="H1509" s="2">
        <f t="shared" si="35"/>
        <v>0.14999999999417923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539543.8599999994</v>
      </c>
      <c r="D1517" s="1">
        <v>0</v>
      </c>
      <c r="E1517" s="1">
        <v>0</v>
      </c>
      <c r="F1517" s="1">
        <v>0</v>
      </c>
      <c r="G1517" s="2">
        <f t="shared" si="34"/>
        <v>20502.666679999977</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26866.12</v>
      </c>
      <c r="D1518" s="1">
        <v>0</v>
      </c>
      <c r="E1518" s="1">
        <v>0</v>
      </c>
      <c r="F1518" s="1">
        <v>0</v>
      </c>
      <c r="G1518" s="2">
        <f t="shared" si="34"/>
        <v>1047.7786799999999</v>
      </c>
      <c r="H1518" s="2">
        <f t="shared" si="35"/>
        <v>0.11999999999898137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26866.12</v>
      </c>
      <c r="D1524" s="1">
        <v>0</v>
      </c>
      <c r="E1524" s="1">
        <v>0</v>
      </c>
      <c r="F1524" s="1">
        <v>0</v>
      </c>
      <c r="G1524" s="2">
        <f t="shared" si="34"/>
        <v>1208.9753999999998</v>
      </c>
      <c r="H1524" s="2">
        <f t="shared" si="35"/>
        <v>0.11999999999898137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22765.45</v>
      </c>
      <c r="D1530" s="1">
        <v>0</v>
      </c>
      <c r="E1530" s="1">
        <v>0</v>
      </c>
      <c r="F1530" s="1">
        <v>0</v>
      </c>
      <c r="G1530" s="2">
        <f t="shared" si="34"/>
        <v>1161.0379499999999</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22765.45</v>
      </c>
      <c r="D1531" s="1">
        <v>0</v>
      </c>
      <c r="E1531" s="1">
        <v>0</v>
      </c>
      <c r="F1531" s="1">
        <v>0</v>
      </c>
      <c r="G1531" s="2">
        <f t="shared" si="34"/>
        <v>1183.8034</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443.21</v>
      </c>
      <c r="D1535" s="1">
        <v>0</v>
      </c>
      <c r="E1535" s="1">
        <v>0</v>
      </c>
      <c r="F1535" s="1">
        <v>0</v>
      </c>
      <c r="G1535" s="2">
        <f t="shared" si="34"/>
        <v>24.819759999999999</v>
      </c>
      <c r="H1535" s="2">
        <f t="shared" si="35"/>
        <v>0.20999999999997954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443.21</v>
      </c>
      <c r="D1536" s="1">
        <v>0</v>
      </c>
      <c r="E1536" s="1">
        <v>0</v>
      </c>
      <c r="F1536" s="1">
        <v>0</v>
      </c>
      <c r="G1536" s="2">
        <f t="shared" si="34"/>
        <v>25.262969999999999</v>
      </c>
      <c r="H1536" s="2">
        <f t="shared" si="35"/>
        <v>0.20999999999997954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3657.46</v>
      </c>
      <c r="D1560" s="1">
        <v>0</v>
      </c>
      <c r="E1560" s="1">
        <v>0</v>
      </c>
      <c r="F1560" s="1">
        <v>0</v>
      </c>
      <c r="G1560" s="2">
        <f t="shared" si="34"/>
        <v>296.25425999999999</v>
      </c>
      <c r="H1560" s="2">
        <f t="shared" si="35"/>
        <v>0.46000000000003638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3657.46</v>
      </c>
      <c r="D1561" s="1">
        <v>0</v>
      </c>
      <c r="E1561" s="1">
        <v>0</v>
      </c>
      <c r="F1561" s="1">
        <v>0</v>
      </c>
      <c r="G1561" s="2">
        <f t="shared" si="34"/>
        <v>299.91172</v>
      </c>
      <c r="H1561" s="2">
        <f t="shared" si="35"/>
        <v>0.46000000000003638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512677.74</v>
      </c>
      <c r="D1576" s="1">
        <v>0</v>
      </c>
      <c r="E1576" s="1">
        <v>0</v>
      </c>
      <c r="F1576" s="1">
        <v>0</v>
      </c>
      <c r="G1576" s="2">
        <f t="shared" si="34"/>
        <v>49729.74078</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512677.74</v>
      </c>
      <c r="D1578" s="1">
        <v>0</v>
      </c>
      <c r="E1578" s="1">
        <v>0</v>
      </c>
      <c r="F1578" s="1">
        <v>0</v>
      </c>
      <c r="G1578" s="2">
        <f t="shared" si="34"/>
        <v>50755.096259999998</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8230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9023304</v>
      </c>
      <c r="I16" s="172">
        <f>'PR-RAS'!E6</f>
        <v>11595948.090000004</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6351719</v>
      </c>
      <c r="I17" s="172">
        <f>'PR-RAS'!E151</f>
        <v>6957366.0800000001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268634</v>
      </c>
      <c r="I19" s="173">
        <f>'PR-RAS'!E646</f>
        <v>297956.81999999657</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7389129</v>
      </c>
      <c r="I20" s="175">
        <f>BILANCA!E7</f>
        <v>11540461.93</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493632</v>
      </c>
      <c r="I21" s="177">
        <f>BILANCA!E68</f>
        <v>621959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745780</v>
      </c>
      <c r="I22" s="177">
        <f>BILANCA!E176</f>
        <v>539543.86</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7136981</v>
      </c>
      <c r="I23" s="179">
        <f>BILANCA!E237</f>
        <v>11622877.069999998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9310138</v>
      </c>
      <c r="I27" s="177">
        <f>'RAS-funkcijski'!E114</f>
        <v>11340127.75</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9310138</v>
      </c>
      <c r="I28" s="181">
        <f>'RAS-funkcijski'!E141</f>
        <v>11340127.75</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337473</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606170</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539543.8599999994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26866.12</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512677.74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58" zoomScale="130" zoomScaleNormal="130" workbookViewId="0">
      <selection activeCell="E294" sqref="E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9023304</v>
      </c>
      <c r="E6" s="53">
        <f>E7+E44+E50+E82+E106+E124+E133+E139</f>
        <v>11595948.090000004</v>
      </c>
      <c r="F6" s="54">
        <f t="shared" ref="F6:F131" si="0">IF(D6&lt;&gt;0,IF(E6/D6&gt;=100,"&gt;&gt;100",E6/D6*100),"-")</f>
        <v>128.51110956696132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5848766</v>
      </c>
      <c r="E50" s="53">
        <f>E51+E54+E59+E62+E65+E68+E71+E74+E77</f>
        <v>6689197.1600000011</v>
      </c>
      <c r="F50" s="54">
        <f t="shared" si="0"/>
        <v>114.36937569394982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13625</v>
      </c>
      <c r="E59" s="53">
        <f t="shared" si="12"/>
        <v>12981.16</v>
      </c>
      <c r="F59" s="54">
        <f t="shared" si="0"/>
        <v>95.274568807339449</v>
      </c>
    </row>
    <row r="60" spans="1:6" ht="24" x14ac:dyDescent="0.2">
      <c r="A60" s="55">
        <v>6331</v>
      </c>
      <c r="B60" s="88" t="s">
        <v>163</v>
      </c>
      <c r="C60" s="52" t="s">
        <v>164</v>
      </c>
      <c r="D60" s="244">
        <v>13625</v>
      </c>
      <c r="E60" s="244">
        <v>12981.16</v>
      </c>
      <c r="F60" s="54">
        <f t="shared" si="0"/>
        <v>95.274568807339449</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5835141</v>
      </c>
      <c r="E68" s="53">
        <f t="shared" si="15"/>
        <v>6626183.4700000007</v>
      </c>
      <c r="F68" s="54">
        <f t="shared" si="0"/>
        <v>113.55652708306449</v>
      </c>
    </row>
    <row r="69" spans="1:6" ht="12.75" customHeight="1" x14ac:dyDescent="0.2">
      <c r="A69" s="55" t="s">
        <v>181</v>
      </c>
      <c r="B69" s="87" t="s">
        <v>182</v>
      </c>
      <c r="C69" s="52" t="s">
        <v>181</v>
      </c>
      <c r="D69" s="244">
        <v>5742770</v>
      </c>
      <c r="E69" s="244">
        <v>6238767.1500000004</v>
      </c>
      <c r="F69" s="54">
        <f t="shared" si="0"/>
        <v>108.63689735092996</v>
      </c>
    </row>
    <row r="70" spans="1:6" ht="24" x14ac:dyDescent="0.2">
      <c r="A70" s="55" t="s">
        <v>183</v>
      </c>
      <c r="B70" s="87" t="s">
        <v>184</v>
      </c>
      <c r="C70" s="52" t="s">
        <v>183</v>
      </c>
      <c r="D70" s="244">
        <v>92371</v>
      </c>
      <c r="E70" s="244">
        <v>387416.32000000001</v>
      </c>
      <c r="F70" s="54">
        <f t="shared" si="0"/>
        <v>419.41336566671356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50032.53</v>
      </c>
      <c r="F74" s="54" t="str">
        <f t="shared" si="0"/>
        <v>-</v>
      </c>
    </row>
    <row r="75" spans="1:6" ht="12.75" customHeight="1" x14ac:dyDescent="0.2">
      <c r="A75" s="55" t="s">
        <v>193</v>
      </c>
      <c r="B75" s="87" t="s">
        <v>194</v>
      </c>
      <c r="C75" s="52" t="s">
        <v>193</v>
      </c>
      <c r="D75" s="244"/>
      <c r="E75" s="244">
        <v>50032.53</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2836</v>
      </c>
      <c r="E82" s="53">
        <f t="shared" si="19"/>
        <v>2.33</v>
      </c>
      <c r="F82" s="54">
        <f t="shared" si="0"/>
        <v>8.2157968970380815E-2</v>
      </c>
    </row>
    <row r="83" spans="1:6" ht="12.75" customHeight="1" x14ac:dyDescent="0.2">
      <c r="A83" s="55">
        <v>641</v>
      </c>
      <c r="B83" s="87" t="s">
        <v>209</v>
      </c>
      <c r="C83" s="52" t="s">
        <v>210</v>
      </c>
      <c r="D83" s="53">
        <f t="shared" ref="D83:E83" si="20">SUM(D84:D90)</f>
        <v>2836</v>
      </c>
      <c r="E83" s="53">
        <f t="shared" si="20"/>
        <v>2.33</v>
      </c>
      <c r="F83" s="54">
        <f t="shared" si="0"/>
        <v>8.2157968970380815E-2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2836</v>
      </c>
      <c r="E85" s="244">
        <v>2.33</v>
      </c>
      <c r="F85" s="54">
        <f t="shared" si="0"/>
        <v>8.2157968970380815E-2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141726</v>
      </c>
      <c r="E106" s="53">
        <f t="shared" si="23"/>
        <v>303751.69</v>
      </c>
      <c r="F106" s="54">
        <f t="shared" si="0"/>
        <v>214.32319405049179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141726</v>
      </c>
      <c r="E112" s="53">
        <f t="shared" si="25"/>
        <v>303751.69</v>
      </c>
      <c r="F112" s="54">
        <f t="shared" si="0"/>
        <v>214.32319405049179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141726</v>
      </c>
      <c r="E117" s="244">
        <v>303751.69</v>
      </c>
      <c r="F117" s="54">
        <f t="shared" si="0"/>
        <v>214.32319405049179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2385</v>
      </c>
      <c r="E124" s="53">
        <f t="shared" si="27"/>
        <v>15668.23</v>
      </c>
      <c r="F124" s="54">
        <f t="shared" si="0"/>
        <v>656.94884696016777</v>
      </c>
    </row>
    <row r="125" spans="1:6" ht="12.75" customHeight="1" x14ac:dyDescent="0.2">
      <c r="A125" s="55">
        <v>661</v>
      </c>
      <c r="B125" s="88" t="s">
        <v>293</v>
      </c>
      <c r="C125" s="52" t="s">
        <v>294</v>
      </c>
      <c r="D125" s="53">
        <f t="shared" ref="D125:E125" si="28">SUM(D126:D127)</f>
        <v>0</v>
      </c>
      <c r="E125" s="53">
        <f t="shared" si="28"/>
        <v>1544.23</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1544.23</v>
      </c>
      <c r="F127" s="54" t="str">
        <f t="shared" si="0"/>
        <v>-</v>
      </c>
    </row>
    <row r="128" spans="1:6" ht="24" x14ac:dyDescent="0.2">
      <c r="A128" s="55">
        <v>663</v>
      </c>
      <c r="B128" s="233" t="s">
        <v>299</v>
      </c>
      <c r="C128" s="52" t="s">
        <v>300</v>
      </c>
      <c r="D128" s="53">
        <f t="shared" ref="D128:E128" si="29">SUM(D129:D132)</f>
        <v>2385</v>
      </c>
      <c r="E128" s="53">
        <f t="shared" si="29"/>
        <v>14124</v>
      </c>
      <c r="F128" s="54">
        <f t="shared" si="0"/>
        <v>592.20125786163521</v>
      </c>
    </row>
    <row r="129" spans="1:6" ht="12.75" customHeight="1" x14ac:dyDescent="0.2">
      <c r="A129" s="55">
        <v>6631</v>
      </c>
      <c r="B129" s="88" t="s">
        <v>301</v>
      </c>
      <c r="C129" s="52" t="s">
        <v>302</v>
      </c>
      <c r="D129" s="244">
        <v>2385</v>
      </c>
      <c r="E129" s="244">
        <v>14124</v>
      </c>
      <c r="F129" s="54">
        <f t="shared" si="0"/>
        <v>592.20125786163521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2947124</v>
      </c>
      <c r="E133" s="53">
        <f t="shared" si="30"/>
        <v>4571127.63</v>
      </c>
      <c r="F133" s="54">
        <f t="shared" ref="F133:F223" si="31">IF(D133&lt;&gt;0,IF(E133/D133&gt;=100,"&gt;&gt;100",E133/D133*100),"-")</f>
        <v>155.10469291417667</v>
      </c>
    </row>
    <row r="134" spans="1:6" ht="24" x14ac:dyDescent="0.2">
      <c r="A134" s="55">
        <v>671</v>
      </c>
      <c r="B134" s="234" t="s">
        <v>311</v>
      </c>
      <c r="C134" s="52" t="s">
        <v>312</v>
      </c>
      <c r="D134" s="53">
        <f t="shared" ref="D134:E134" si="32">SUM(D135:D137)</f>
        <v>2947124</v>
      </c>
      <c r="E134" s="53">
        <f t="shared" si="32"/>
        <v>4571127.63</v>
      </c>
      <c r="F134" s="54">
        <f t="shared" si="31"/>
        <v>155.10469291417667</v>
      </c>
    </row>
    <row r="135" spans="1:6" ht="12.75" customHeight="1" x14ac:dyDescent="0.2">
      <c r="A135" s="55">
        <v>6711</v>
      </c>
      <c r="B135" s="87" t="s">
        <v>313</v>
      </c>
      <c r="C135" s="52" t="s">
        <v>314</v>
      </c>
      <c r="D135" s="244">
        <v>321368</v>
      </c>
      <c r="E135" s="244">
        <v>481718.7</v>
      </c>
      <c r="F135" s="54">
        <f t="shared" si="31"/>
        <v>149.89628712255109</v>
      </c>
    </row>
    <row r="136" spans="1:6" ht="24" x14ac:dyDescent="0.2">
      <c r="A136" s="55">
        <v>6712</v>
      </c>
      <c r="B136" s="234" t="s">
        <v>315</v>
      </c>
      <c r="C136" s="52" t="s">
        <v>316</v>
      </c>
      <c r="D136" s="244">
        <v>2625756</v>
      </c>
      <c r="E136" s="244">
        <v>3804265.77</v>
      </c>
      <c r="F136" s="54">
        <f t="shared" si="31"/>
        <v>144.88268407270135</v>
      </c>
    </row>
    <row r="137" spans="1:6" ht="24" x14ac:dyDescent="0.2">
      <c r="A137" s="55" t="s">
        <v>317</v>
      </c>
      <c r="B137" s="87" t="s">
        <v>318</v>
      </c>
      <c r="C137" s="52" t="s">
        <v>317</v>
      </c>
      <c r="D137" s="244"/>
      <c r="E137" s="244">
        <v>285143.15999999997</v>
      </c>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80467</v>
      </c>
      <c r="E139" s="53">
        <f t="shared" si="33"/>
        <v>16201.05</v>
      </c>
      <c r="F139" s="54">
        <f t="shared" si="31"/>
        <v>20.133781550200702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80467</v>
      </c>
      <c r="E150" s="244">
        <v>16201.05</v>
      </c>
      <c r="F150" s="54">
        <f t="shared" si="31"/>
        <v>20.133781550200702</v>
      </c>
    </row>
    <row r="151" spans="1:6" ht="12.75" customHeight="1" x14ac:dyDescent="0.2">
      <c r="A151" s="55">
        <v>3</v>
      </c>
      <c r="B151" s="87" t="s">
        <v>345</v>
      </c>
      <c r="C151" s="52" t="s">
        <v>53</v>
      </c>
      <c r="D151" s="53">
        <f t="shared" ref="D151:E151" si="35">D152+D163+D196+D215+D224+D252+D263</f>
        <v>6351719</v>
      </c>
      <c r="E151" s="53">
        <f t="shared" si="35"/>
        <v>6957366.0800000001</v>
      </c>
      <c r="F151" s="54">
        <f t="shared" si="31"/>
        <v>109.53516803876242</v>
      </c>
    </row>
    <row r="152" spans="1:6" ht="12.75" customHeight="1" x14ac:dyDescent="0.2">
      <c r="A152" s="55">
        <v>31</v>
      </c>
      <c r="B152" s="87" t="s">
        <v>346</v>
      </c>
      <c r="C152" s="52" t="s">
        <v>35</v>
      </c>
      <c r="D152" s="53">
        <f t="shared" ref="D152:E152" si="36">D153+D158+D159</f>
        <v>5422248</v>
      </c>
      <c r="E152" s="53">
        <f t="shared" si="36"/>
        <v>5656990.9900000002</v>
      </c>
      <c r="F152" s="54">
        <f t="shared" si="31"/>
        <v>104.32925587320977</v>
      </c>
    </row>
    <row r="153" spans="1:6" ht="12.75" customHeight="1" x14ac:dyDescent="0.2">
      <c r="A153" s="55">
        <v>311</v>
      </c>
      <c r="B153" s="87" t="s">
        <v>347</v>
      </c>
      <c r="C153" s="52" t="s">
        <v>348</v>
      </c>
      <c r="D153" s="53">
        <f t="shared" ref="D153:E153" si="37">SUM(D154:D157)</f>
        <v>4466497</v>
      </c>
      <c r="E153" s="53">
        <f t="shared" si="37"/>
        <v>4648782.63</v>
      </c>
      <c r="F153" s="54">
        <f t="shared" si="31"/>
        <v>104.08117659096155</v>
      </c>
    </row>
    <row r="154" spans="1:6" ht="12.75" customHeight="1" x14ac:dyDescent="0.2">
      <c r="A154" s="55">
        <v>3111</v>
      </c>
      <c r="B154" s="87" t="s">
        <v>349</v>
      </c>
      <c r="C154" s="52" t="s">
        <v>350</v>
      </c>
      <c r="D154" s="244">
        <v>4466497</v>
      </c>
      <c r="E154" s="244">
        <v>4648782.63</v>
      </c>
      <c r="F154" s="54">
        <f t="shared" si="31"/>
        <v>104.08117659096155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199800</v>
      </c>
      <c r="E158" s="244">
        <v>210312.63</v>
      </c>
      <c r="F158" s="54">
        <f t="shared" si="31"/>
        <v>105.26157657657657</v>
      </c>
    </row>
    <row r="159" spans="1:6" ht="12.75" customHeight="1" x14ac:dyDescent="0.2">
      <c r="A159" s="55">
        <v>313</v>
      </c>
      <c r="B159" s="87" t="s">
        <v>359</v>
      </c>
      <c r="C159" s="52" t="s">
        <v>360</v>
      </c>
      <c r="D159" s="53">
        <f t="shared" ref="D159:E159" si="38">SUM(D160:D162)</f>
        <v>755951</v>
      </c>
      <c r="E159" s="53">
        <f t="shared" si="38"/>
        <v>797895.73</v>
      </c>
      <c r="F159" s="54">
        <f t="shared" si="31"/>
        <v>105.54860434075752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755908</v>
      </c>
      <c r="E161" s="244">
        <v>796235.23</v>
      </c>
      <c r="F161" s="54">
        <f t="shared" si="31"/>
        <v>105.33493890790943</v>
      </c>
    </row>
    <row r="162" spans="1:6" ht="12.75" customHeight="1" x14ac:dyDescent="0.2">
      <c r="A162" s="55">
        <v>3133</v>
      </c>
      <c r="B162" s="87" t="s">
        <v>364</v>
      </c>
      <c r="C162" s="52" t="s">
        <v>365</v>
      </c>
      <c r="D162" s="244">
        <v>43</v>
      </c>
      <c r="E162" s="244">
        <v>1660.5</v>
      </c>
      <c r="F162" s="54">
        <f t="shared" si="31"/>
        <v>3861.6279069767443</v>
      </c>
    </row>
    <row r="163" spans="1:6" ht="12.75" customHeight="1" x14ac:dyDescent="0.2">
      <c r="A163" s="55">
        <v>32</v>
      </c>
      <c r="B163" s="87" t="s">
        <v>366</v>
      </c>
      <c r="C163" s="52" t="s">
        <v>367</v>
      </c>
      <c r="D163" s="53">
        <f t="shared" ref="D163:E163" si="39">D164+D169+D177+D187+D188</f>
        <v>832840</v>
      </c>
      <c r="E163" s="53">
        <f t="shared" si="39"/>
        <v>1130320.83</v>
      </c>
      <c r="F163" s="54">
        <f t="shared" si="31"/>
        <v>135.71884515633258</v>
      </c>
    </row>
    <row r="164" spans="1:6" ht="12.75" customHeight="1" x14ac:dyDescent="0.2">
      <c r="A164" s="55">
        <v>321</v>
      </c>
      <c r="B164" s="87" t="s">
        <v>368</v>
      </c>
      <c r="C164" s="52" t="s">
        <v>369</v>
      </c>
      <c r="D164" s="53">
        <f t="shared" ref="D164:E164" si="40">SUM(D165:D168)</f>
        <v>282836</v>
      </c>
      <c r="E164" s="53">
        <f t="shared" si="40"/>
        <v>340926.88</v>
      </c>
      <c r="F164" s="54">
        <f t="shared" si="31"/>
        <v>120.53871501506173</v>
      </c>
    </row>
    <row r="165" spans="1:6" ht="12.75" customHeight="1" x14ac:dyDescent="0.2">
      <c r="A165" s="55">
        <v>3211</v>
      </c>
      <c r="B165" s="87" t="s">
        <v>370</v>
      </c>
      <c r="C165" s="52" t="s">
        <v>371</v>
      </c>
      <c r="D165" s="244">
        <v>3509</v>
      </c>
      <c r="E165" s="244">
        <v>12721.3</v>
      </c>
      <c r="F165" s="54">
        <f t="shared" si="31"/>
        <v>362.53348532345393</v>
      </c>
    </row>
    <row r="166" spans="1:6" ht="12.75" customHeight="1" x14ac:dyDescent="0.2">
      <c r="A166" s="55">
        <v>3212</v>
      </c>
      <c r="B166" s="87" t="s">
        <v>372</v>
      </c>
      <c r="C166" s="52" t="s">
        <v>373</v>
      </c>
      <c r="D166" s="244">
        <v>278927</v>
      </c>
      <c r="E166" s="244">
        <v>326055.58</v>
      </c>
      <c r="F166" s="54">
        <f t="shared" si="31"/>
        <v>116.89638507566495</v>
      </c>
    </row>
    <row r="167" spans="1:6" ht="12.75" customHeight="1" x14ac:dyDescent="0.2">
      <c r="A167" s="55">
        <v>3213</v>
      </c>
      <c r="B167" s="87" t="s">
        <v>374</v>
      </c>
      <c r="C167" s="52" t="s">
        <v>375</v>
      </c>
      <c r="D167" s="244">
        <v>400</v>
      </c>
      <c r="E167" s="244">
        <v>2150</v>
      </c>
      <c r="F167" s="54">
        <f t="shared" si="31"/>
        <v>537.5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380275</v>
      </c>
      <c r="E169" s="53">
        <f t="shared" si="41"/>
        <v>421925.82999999996</v>
      </c>
      <c r="F169" s="54">
        <f t="shared" si="31"/>
        <v>110.95281835513772</v>
      </c>
    </row>
    <row r="170" spans="1:6" ht="12.75" customHeight="1" x14ac:dyDescent="0.2">
      <c r="A170" s="55">
        <v>3221</v>
      </c>
      <c r="B170" s="87" t="s">
        <v>380</v>
      </c>
      <c r="C170" s="52" t="s">
        <v>381</v>
      </c>
      <c r="D170" s="244">
        <v>53392</v>
      </c>
      <c r="E170" s="244">
        <v>45888.78</v>
      </c>
      <c r="F170" s="54">
        <f t="shared" si="31"/>
        <v>85.946920887024277</v>
      </c>
    </row>
    <row r="171" spans="1:6" ht="12.75" customHeight="1" x14ac:dyDescent="0.2">
      <c r="A171" s="55">
        <v>3222</v>
      </c>
      <c r="B171" s="87" t="s">
        <v>382</v>
      </c>
      <c r="C171" s="52" t="s">
        <v>383</v>
      </c>
      <c r="D171" s="244">
        <v>180944</v>
      </c>
      <c r="E171" s="244">
        <v>177320.53</v>
      </c>
      <c r="F171" s="54">
        <f t="shared" si="31"/>
        <v>97.997463303563535</v>
      </c>
    </row>
    <row r="172" spans="1:6" ht="12.75" customHeight="1" x14ac:dyDescent="0.2">
      <c r="A172" s="55">
        <v>3223</v>
      </c>
      <c r="B172" s="87" t="s">
        <v>384</v>
      </c>
      <c r="C172" s="52" t="s">
        <v>385</v>
      </c>
      <c r="D172" s="244">
        <v>108814</v>
      </c>
      <c r="E172" s="244">
        <v>110524.31</v>
      </c>
      <c r="F172" s="54">
        <f t="shared" si="31"/>
        <v>101.57177385262925</v>
      </c>
    </row>
    <row r="173" spans="1:6" ht="12.75" customHeight="1" x14ac:dyDescent="0.2">
      <c r="A173" s="55">
        <v>3224</v>
      </c>
      <c r="B173" s="87" t="s">
        <v>386</v>
      </c>
      <c r="C173" s="52" t="s">
        <v>387</v>
      </c>
      <c r="D173" s="244">
        <v>20488</v>
      </c>
      <c r="E173" s="244">
        <v>7782.37</v>
      </c>
      <c r="F173" s="54">
        <f t="shared" si="31"/>
        <v>37.985015618898863</v>
      </c>
    </row>
    <row r="174" spans="1:6" ht="12.75" customHeight="1" x14ac:dyDescent="0.2">
      <c r="A174" s="55">
        <v>3225</v>
      </c>
      <c r="B174" s="87" t="s">
        <v>388</v>
      </c>
      <c r="C174" s="52" t="s">
        <v>389</v>
      </c>
      <c r="D174" s="244">
        <v>16417</v>
      </c>
      <c r="E174" s="244">
        <v>79281.09</v>
      </c>
      <c r="F174" s="54">
        <f t="shared" si="31"/>
        <v>482.92069196564535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220</v>
      </c>
      <c r="E176" s="244">
        <v>1128.75</v>
      </c>
      <c r="F176" s="54">
        <f t="shared" si="31"/>
        <v>513.06818181818187</v>
      </c>
    </row>
    <row r="177" spans="1:6" ht="12.75" customHeight="1" x14ac:dyDescent="0.2">
      <c r="A177" s="55">
        <v>323</v>
      </c>
      <c r="B177" s="87" t="s">
        <v>394</v>
      </c>
      <c r="C177" s="52" t="s">
        <v>395</v>
      </c>
      <c r="D177" s="53">
        <f t="shared" ref="D177:E177" si="42">SUM(D178:D186)</f>
        <v>154466</v>
      </c>
      <c r="E177" s="53">
        <f t="shared" si="42"/>
        <v>183053.5</v>
      </c>
      <c r="F177" s="54">
        <f t="shared" si="31"/>
        <v>118.50730905183018</v>
      </c>
    </row>
    <row r="178" spans="1:6" ht="12.75" customHeight="1" x14ac:dyDescent="0.2">
      <c r="A178" s="55">
        <v>3231</v>
      </c>
      <c r="B178" s="87" t="s">
        <v>396</v>
      </c>
      <c r="C178" s="52" t="s">
        <v>397</v>
      </c>
      <c r="D178" s="244">
        <v>13413</v>
      </c>
      <c r="E178" s="244">
        <v>18517.900000000001</v>
      </c>
      <c r="F178" s="54">
        <f t="shared" si="31"/>
        <v>138.05934541116829</v>
      </c>
    </row>
    <row r="179" spans="1:6" ht="12.75" customHeight="1" x14ac:dyDescent="0.2">
      <c r="A179" s="55">
        <v>3232</v>
      </c>
      <c r="B179" s="87" t="s">
        <v>398</v>
      </c>
      <c r="C179" s="52" t="s">
        <v>399</v>
      </c>
      <c r="D179" s="244">
        <v>29056</v>
      </c>
      <c r="E179" s="244">
        <v>38861.1</v>
      </c>
      <c r="F179" s="54">
        <f t="shared" si="31"/>
        <v>133.74552588105726</v>
      </c>
    </row>
    <row r="180" spans="1:6" ht="12.75" customHeight="1" x14ac:dyDescent="0.2">
      <c r="A180" s="55">
        <v>3233</v>
      </c>
      <c r="B180" s="87" t="s">
        <v>400</v>
      </c>
      <c r="C180" s="52" t="s">
        <v>401</v>
      </c>
      <c r="D180" s="244">
        <v>10386</v>
      </c>
      <c r="E180" s="244">
        <v>8228.11</v>
      </c>
      <c r="F180" s="54">
        <f t="shared" si="31"/>
        <v>79.223088773348749</v>
      </c>
    </row>
    <row r="181" spans="1:6" ht="12.75" customHeight="1" x14ac:dyDescent="0.2">
      <c r="A181" s="55">
        <v>3234</v>
      </c>
      <c r="B181" s="87" t="s">
        <v>402</v>
      </c>
      <c r="C181" s="52" t="s">
        <v>403</v>
      </c>
      <c r="D181" s="244">
        <v>18064</v>
      </c>
      <c r="E181" s="244">
        <v>30736.42</v>
      </c>
      <c r="F181" s="54">
        <f t="shared" si="31"/>
        <v>170.15290079716564</v>
      </c>
    </row>
    <row r="182" spans="1:6" ht="12.75" customHeight="1" x14ac:dyDescent="0.2">
      <c r="A182" s="55">
        <v>3235</v>
      </c>
      <c r="B182" s="87" t="s">
        <v>404</v>
      </c>
      <c r="C182" s="52" t="s">
        <v>405</v>
      </c>
      <c r="D182" s="244">
        <v>9181</v>
      </c>
      <c r="E182" s="244">
        <v>9455</v>
      </c>
      <c r="F182" s="54">
        <f t="shared" si="31"/>
        <v>102.98442435464545</v>
      </c>
    </row>
    <row r="183" spans="1:6" ht="12.75" customHeight="1" x14ac:dyDescent="0.2">
      <c r="A183" s="55">
        <v>3236</v>
      </c>
      <c r="B183" s="87" t="s">
        <v>406</v>
      </c>
      <c r="C183" s="52" t="s">
        <v>407</v>
      </c>
      <c r="D183" s="244">
        <v>22297</v>
      </c>
      <c r="E183" s="244">
        <v>11994.16</v>
      </c>
      <c r="F183" s="54">
        <f t="shared" si="31"/>
        <v>53.792707539130824</v>
      </c>
    </row>
    <row r="184" spans="1:6" ht="12.75" customHeight="1" x14ac:dyDescent="0.2">
      <c r="A184" s="55">
        <v>3237</v>
      </c>
      <c r="B184" s="87" t="s">
        <v>408</v>
      </c>
      <c r="C184" s="52" t="s">
        <v>409</v>
      </c>
      <c r="D184" s="244">
        <v>44998</v>
      </c>
      <c r="E184" s="244">
        <v>56591.71</v>
      </c>
      <c r="F184" s="54">
        <f t="shared" si="31"/>
        <v>125.76494510867148</v>
      </c>
    </row>
    <row r="185" spans="1:6" ht="12.75" customHeight="1" x14ac:dyDescent="0.2">
      <c r="A185" s="55">
        <v>3238</v>
      </c>
      <c r="B185" s="87" t="s">
        <v>410</v>
      </c>
      <c r="C185" s="52" t="s">
        <v>411</v>
      </c>
      <c r="D185" s="244">
        <v>5959</v>
      </c>
      <c r="E185" s="244">
        <v>2696.88</v>
      </c>
      <c r="F185" s="54">
        <f t="shared" si="31"/>
        <v>45.257257929182749</v>
      </c>
    </row>
    <row r="186" spans="1:6" ht="12.75" customHeight="1" x14ac:dyDescent="0.2">
      <c r="A186" s="55">
        <v>3239</v>
      </c>
      <c r="B186" s="87" t="s">
        <v>412</v>
      </c>
      <c r="C186" s="52" t="s">
        <v>413</v>
      </c>
      <c r="D186" s="244">
        <v>1112</v>
      </c>
      <c r="E186" s="244">
        <v>5972.22</v>
      </c>
      <c r="F186" s="54">
        <f t="shared" si="31"/>
        <v>537.0701438848921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15263</v>
      </c>
      <c r="E188" s="53">
        <f t="shared" si="43"/>
        <v>184414.62000000002</v>
      </c>
      <c r="F188" s="54">
        <f t="shared" si="31"/>
        <v>1208.2462163401692</v>
      </c>
    </row>
    <row r="189" spans="1:6" ht="12.75" customHeight="1" x14ac:dyDescent="0.2">
      <c r="A189" s="55">
        <v>3291</v>
      </c>
      <c r="B189" s="234" t="s">
        <v>418</v>
      </c>
      <c r="C189" s="52" t="s">
        <v>419</v>
      </c>
      <c r="D189" s="244">
        <v>100</v>
      </c>
      <c r="E189" s="244"/>
      <c r="F189" s="54">
        <f t="shared" si="31"/>
        <v>0</v>
      </c>
    </row>
    <row r="190" spans="1:6" ht="12.75" customHeight="1" x14ac:dyDescent="0.2">
      <c r="A190" s="55">
        <v>3292</v>
      </c>
      <c r="B190" s="87" t="s">
        <v>420</v>
      </c>
      <c r="C190" s="52" t="s">
        <v>421</v>
      </c>
      <c r="D190" s="244">
        <v>1602</v>
      </c>
      <c r="E190" s="244">
        <v>1841.79</v>
      </c>
      <c r="F190" s="54">
        <f t="shared" si="31"/>
        <v>114.96816479400749</v>
      </c>
    </row>
    <row r="191" spans="1:6" ht="12.75" customHeight="1" x14ac:dyDescent="0.2">
      <c r="A191" s="55">
        <v>3293</v>
      </c>
      <c r="B191" s="87" t="s">
        <v>422</v>
      </c>
      <c r="C191" s="52" t="s">
        <v>423</v>
      </c>
      <c r="D191" s="244">
        <v>5509</v>
      </c>
      <c r="E191" s="244">
        <v>4294.9399999999996</v>
      </c>
      <c r="F191" s="54">
        <f t="shared" si="31"/>
        <v>77.962243601379555</v>
      </c>
    </row>
    <row r="192" spans="1:6" ht="12.75" customHeight="1" x14ac:dyDescent="0.2">
      <c r="A192" s="55">
        <v>3294</v>
      </c>
      <c r="B192" s="87" t="s">
        <v>424</v>
      </c>
      <c r="C192" s="52" t="s">
        <v>425</v>
      </c>
      <c r="D192" s="244">
        <v>300</v>
      </c>
      <c r="E192" s="244">
        <v>400</v>
      </c>
      <c r="F192" s="54">
        <f t="shared" si="31"/>
        <v>133.33333333333331</v>
      </c>
    </row>
    <row r="193" spans="1:6" ht="12.75" customHeight="1" x14ac:dyDescent="0.2">
      <c r="A193" s="55">
        <v>3295</v>
      </c>
      <c r="B193" s="87" t="s">
        <v>426</v>
      </c>
      <c r="C193" s="52" t="s">
        <v>427</v>
      </c>
      <c r="D193" s="244">
        <v>1920</v>
      </c>
      <c r="E193" s="244">
        <v>2805</v>
      </c>
      <c r="F193" s="54">
        <f t="shared" si="31"/>
        <v>146.09375</v>
      </c>
    </row>
    <row r="194" spans="1:6" ht="12.75" customHeight="1" x14ac:dyDescent="0.2">
      <c r="A194" s="55" t="s">
        <v>428</v>
      </c>
      <c r="B194" s="87" t="s">
        <v>429</v>
      </c>
      <c r="C194" s="52" t="s">
        <v>428</v>
      </c>
      <c r="D194" s="244">
        <v>3875</v>
      </c>
      <c r="E194" s="244">
        <v>171643.73</v>
      </c>
      <c r="F194" s="54">
        <f t="shared" si="31"/>
        <v>4429.5156129032257</v>
      </c>
    </row>
    <row r="195" spans="1:6" ht="12.75" customHeight="1" x14ac:dyDescent="0.2">
      <c r="A195" s="55">
        <v>3299</v>
      </c>
      <c r="B195" s="87" t="s">
        <v>430</v>
      </c>
      <c r="C195" s="52" t="s">
        <v>431</v>
      </c>
      <c r="D195" s="244">
        <v>1957</v>
      </c>
      <c r="E195" s="244">
        <v>3429.16</v>
      </c>
      <c r="F195" s="54">
        <f t="shared" si="31"/>
        <v>175.22534491568726</v>
      </c>
    </row>
    <row r="196" spans="1:6" ht="12.75" customHeight="1" x14ac:dyDescent="0.2">
      <c r="A196" s="55">
        <v>34</v>
      </c>
      <c r="B196" s="234" t="s">
        <v>432</v>
      </c>
      <c r="C196" s="52" t="s">
        <v>433</v>
      </c>
      <c r="D196" s="53">
        <f t="shared" ref="D196:E196" si="44">D197+D202+D210</f>
        <v>8326</v>
      </c>
      <c r="E196" s="53">
        <f t="shared" si="44"/>
        <v>46876.62</v>
      </c>
      <c r="F196" s="54">
        <f t="shared" si="31"/>
        <v>563.01489310593331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8326</v>
      </c>
      <c r="E210" s="53">
        <f t="shared" si="47"/>
        <v>46876.62</v>
      </c>
      <c r="F210" s="54">
        <f t="shared" si="31"/>
        <v>563.01489310593331</v>
      </c>
    </row>
    <row r="211" spans="1:6" ht="12.75" customHeight="1" x14ac:dyDescent="0.2">
      <c r="A211" s="55">
        <v>3431</v>
      </c>
      <c r="B211" s="234" t="s">
        <v>462</v>
      </c>
      <c r="C211" s="52" t="s">
        <v>463</v>
      </c>
      <c r="D211" s="244">
        <v>7433</v>
      </c>
      <c r="E211" s="244">
        <v>6004.08</v>
      </c>
      <c r="F211" s="54">
        <f t="shared" si="31"/>
        <v>80.775998923718547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893</v>
      </c>
      <c r="E213" s="244">
        <v>40872.54</v>
      </c>
      <c r="F213" s="54">
        <f t="shared" si="31"/>
        <v>4576.9921612541993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18683.5</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18683.5</v>
      </c>
      <c r="F236" s="54" t="str">
        <f t="shared" ref="F236:F239" si="57">IF(D236&lt;&gt;0,IF(E236/D236&gt;=100,"&gt;&gt;100",E236/D236*100),"-")</f>
        <v>-</v>
      </c>
    </row>
    <row r="237" spans="1:6" ht="12.75" customHeight="1" x14ac:dyDescent="0.2">
      <c r="A237" s="55" t="s">
        <v>514</v>
      </c>
      <c r="B237" s="87" t="s">
        <v>515</v>
      </c>
      <c r="C237" s="52" t="s">
        <v>514</v>
      </c>
      <c r="D237" s="244"/>
      <c r="E237" s="244">
        <v>18683.5</v>
      </c>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88305</v>
      </c>
      <c r="E252" s="53">
        <f t="shared" si="63"/>
        <v>104494.14</v>
      </c>
      <c r="F252" s="54">
        <f t="shared" ref="F252:F258" si="64">IF(D252&lt;&gt;0,IF(E252/D252&gt;=100,"&gt;&gt;100",E252/D252*100),"-")</f>
        <v>118.33320876507558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88305</v>
      </c>
      <c r="E259" s="53">
        <f t="shared" si="66"/>
        <v>104494.14</v>
      </c>
      <c r="F259" s="54">
        <f t="shared" ref="F259:F262" si="67">IF(D259&lt;&gt;0,IF(E259/D259&gt;=100,"&gt;&gt;100",E259/D259*100),"-")</f>
        <v>118.33320876507558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88305</v>
      </c>
      <c r="E261" s="244">
        <v>104494.14</v>
      </c>
      <c r="F261" s="54">
        <f t="shared" si="67"/>
        <v>118.33320876507558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6351719</v>
      </c>
      <c r="E289" s="53">
        <f t="shared" si="79"/>
        <v>6957366.0800000001</v>
      </c>
      <c r="F289" s="54">
        <f t="shared" si="76"/>
        <v>109.53516803876242</v>
      </c>
    </row>
    <row r="290" spans="1:6" ht="12.75" customHeight="1" x14ac:dyDescent="0.2">
      <c r="A290" s="55" t="s">
        <v>605</v>
      </c>
      <c r="B290" s="87" t="s">
        <v>616</v>
      </c>
      <c r="C290" s="52" t="s">
        <v>617</v>
      </c>
      <c r="D290" s="53">
        <f>IF(D6&gt;=D289,D6-D289,0)</f>
        <v>2671585</v>
      </c>
      <c r="E290" s="53">
        <f>IF(E6&gt;=E289,E6-E289,0)</f>
        <v>4638582.0100000035</v>
      </c>
      <c r="F290" s="54">
        <f t="shared" si="76"/>
        <v>173.62659282785327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18200</v>
      </c>
      <c r="E292" s="244"/>
      <c r="F292" s="54">
        <f t="shared" si="76"/>
        <v>0</v>
      </c>
    </row>
    <row r="293" spans="1:6" ht="12.75" customHeight="1" x14ac:dyDescent="0.2">
      <c r="A293" s="55">
        <v>92221</v>
      </c>
      <c r="B293" s="87" t="s">
        <v>622</v>
      </c>
      <c r="C293" s="52" t="s">
        <v>623</v>
      </c>
      <c r="D293" s="244"/>
      <c r="E293" s="244">
        <v>268634</v>
      </c>
      <c r="F293" s="54" t="str">
        <f t="shared" si="76"/>
        <v>-</v>
      </c>
    </row>
    <row r="294" spans="1:6" ht="12.75" customHeight="1" x14ac:dyDescent="0.2">
      <c r="A294" s="55">
        <v>96</v>
      </c>
      <c r="B294" s="87" t="s">
        <v>624</v>
      </c>
      <c r="C294" s="52" t="s">
        <v>625</v>
      </c>
      <c r="D294" s="244"/>
      <c r="E294" s="244">
        <v>20764.349999999999</v>
      </c>
      <c r="F294" s="54" t="str">
        <f t="shared" si="76"/>
        <v>-</v>
      </c>
    </row>
    <row r="295" spans="1:6" ht="24" x14ac:dyDescent="0.2">
      <c r="A295" s="55">
        <v>9661</v>
      </c>
      <c r="B295" s="87" t="s">
        <v>626</v>
      </c>
      <c r="C295" s="52" t="s">
        <v>627</v>
      </c>
      <c r="D295" s="244"/>
      <c r="E295" s="244">
        <v>444.26</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2958419</v>
      </c>
      <c r="E350" s="53">
        <f t="shared" si="95"/>
        <v>4382761.67</v>
      </c>
      <c r="F350" s="54">
        <f t="shared" si="81"/>
        <v>148.14540029657732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2720176</v>
      </c>
      <c r="E363" s="53">
        <f t="shared" si="99"/>
        <v>3894892.46</v>
      </c>
      <c r="F363" s="54">
        <f t="shared" si="81"/>
        <v>143.18531080341862</v>
      </c>
    </row>
    <row r="364" spans="1:6" ht="12.75" customHeight="1" x14ac:dyDescent="0.2">
      <c r="A364" s="55">
        <v>421</v>
      </c>
      <c r="B364" s="87" t="s">
        <v>755</v>
      </c>
      <c r="C364" s="52" t="s">
        <v>756</v>
      </c>
      <c r="D364" s="53">
        <f t="shared" ref="D364:E364" si="100">SUM(D365:D368)</f>
        <v>2625756</v>
      </c>
      <c r="E364" s="53">
        <f t="shared" si="100"/>
        <v>3783115.77</v>
      </c>
      <c r="F364" s="54">
        <f t="shared" si="81"/>
        <v>144.07720176589143</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2625756</v>
      </c>
      <c r="E366" s="244">
        <v>3783115.77</v>
      </c>
      <c r="F366" s="54">
        <f t="shared" si="81"/>
        <v>144.07720176589143</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21150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21150</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94420</v>
      </c>
      <c r="E383" s="53">
        <f t="shared" si="103"/>
        <v>90626.69</v>
      </c>
      <c r="F383" s="54">
        <f t="shared" si="81"/>
        <v>95.98251429781827</v>
      </c>
    </row>
    <row r="384" spans="1:6" ht="12.75" customHeight="1" x14ac:dyDescent="0.2">
      <c r="A384" s="55">
        <v>4241</v>
      </c>
      <c r="B384" s="87" t="s">
        <v>780</v>
      </c>
      <c r="C384" s="52" t="s">
        <v>781</v>
      </c>
      <c r="D384" s="244">
        <v>94420</v>
      </c>
      <c r="E384" s="244">
        <v>90626.69</v>
      </c>
      <c r="F384" s="54">
        <f t="shared" si="81"/>
        <v>95.98251429781827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238243</v>
      </c>
      <c r="E402" s="53">
        <f t="shared" si="109"/>
        <v>487869.21</v>
      </c>
      <c r="F402" s="54">
        <f t="shared" si="81"/>
        <v>204.7779829837603</v>
      </c>
    </row>
    <row r="403" spans="1:6" ht="12.75" customHeight="1" x14ac:dyDescent="0.2">
      <c r="A403" s="55">
        <v>451</v>
      </c>
      <c r="B403" s="87" t="s">
        <v>808</v>
      </c>
      <c r="C403" s="52" t="s">
        <v>809</v>
      </c>
      <c r="D403" s="244">
        <v>238243</v>
      </c>
      <c r="E403" s="244">
        <v>487869.21</v>
      </c>
      <c r="F403" s="54">
        <f t="shared" si="81"/>
        <v>204.7779829837603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2958419</v>
      </c>
      <c r="E408" s="53">
        <f t="shared" si="111"/>
        <v>4382761.67</v>
      </c>
      <c r="F408" s="54">
        <f t="shared" si="81"/>
        <v>148.14540029657732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9023304</v>
      </c>
      <c r="E412" s="53">
        <f>E6+E298</f>
        <v>11595948.090000004</v>
      </c>
      <c r="F412" s="54">
        <f t="shared" si="81"/>
        <v>128.51110956696132</v>
      </c>
    </row>
    <row r="413" spans="1:6" ht="12.75" customHeight="1" x14ac:dyDescent="0.2">
      <c r="A413" s="55" t="s">
        <v>605</v>
      </c>
      <c r="B413" s="87" t="s">
        <v>828</v>
      </c>
      <c r="C413" s="52" t="s">
        <v>829</v>
      </c>
      <c r="D413" s="53">
        <f t="shared" ref="D413:E413" si="112">D289+D350</f>
        <v>9310138</v>
      </c>
      <c r="E413" s="53">
        <f t="shared" si="112"/>
        <v>11340127.75</v>
      </c>
      <c r="F413" s="54">
        <f t="shared" si="81"/>
        <v>121.80407798466575</v>
      </c>
    </row>
    <row r="414" spans="1:6" ht="12.75" customHeight="1" x14ac:dyDescent="0.2">
      <c r="A414" s="55" t="s">
        <v>605</v>
      </c>
      <c r="B414" s="87" t="s">
        <v>830</v>
      </c>
      <c r="C414" s="52" t="s">
        <v>831</v>
      </c>
      <c r="D414" s="53">
        <f t="shared" ref="D414:E414" si="113">IF(D412&gt;=D413,D412-D413,0)</f>
        <v>0</v>
      </c>
      <c r="E414" s="53">
        <f t="shared" si="113"/>
        <v>255820.34000000358</v>
      </c>
      <c r="F414" s="54" t="str">
        <f t="shared" si="81"/>
        <v>-</v>
      </c>
    </row>
    <row r="415" spans="1:6" ht="12.75" customHeight="1" x14ac:dyDescent="0.2">
      <c r="A415" s="55" t="s">
        <v>605</v>
      </c>
      <c r="B415" s="87" t="s">
        <v>832</v>
      </c>
      <c r="C415" s="52" t="s">
        <v>833</v>
      </c>
      <c r="D415" s="53">
        <f t="shared" ref="D415:E415" si="114">IF(D413&gt;=D412,D413-D412,0)</f>
        <v>286834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18200</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268634</v>
      </c>
      <c r="F417" s="54" t="str">
        <f t="shared" si="81"/>
        <v>-</v>
      </c>
    </row>
    <row r="418" spans="1:6" ht="12.75" customHeight="1" x14ac:dyDescent="0.2">
      <c r="A418" s="57" t="s">
        <v>839</v>
      </c>
      <c r="B418" s="235" t="s">
        <v>840</v>
      </c>
      <c r="C418" s="58" t="s">
        <v>841</v>
      </c>
      <c r="D418" s="64">
        <f t="shared" ref="D418:E418" si="117">D294+D411</f>
        <v>0</v>
      </c>
      <c r="E418" s="64">
        <f t="shared" si="117"/>
        <v>20764.349999999999</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285143.15999999997</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285143.15999999997</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285143.15999999997</v>
      </c>
      <c r="F605" s="54" t="str">
        <f t="shared" si="119"/>
        <v>-</v>
      </c>
    </row>
    <row r="606" spans="1:6" ht="24" x14ac:dyDescent="0.2">
      <c r="A606" s="55">
        <v>5443</v>
      </c>
      <c r="B606" s="87" t="s">
        <v>1206</v>
      </c>
      <c r="C606" s="52" t="s">
        <v>1207</v>
      </c>
      <c r="D606" s="244"/>
      <c r="E606" s="244">
        <v>285143.15999999997</v>
      </c>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285143.15999999997</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9023304</v>
      </c>
      <c r="E639" s="53">
        <f t="shared" si="180"/>
        <v>11595948.090000004</v>
      </c>
      <c r="F639" s="54">
        <f t="shared" si="119"/>
        <v>128.51110956696132</v>
      </c>
    </row>
    <row r="640" spans="1:6" ht="12.75" customHeight="1" x14ac:dyDescent="0.2">
      <c r="A640" s="55" t="s">
        <v>605</v>
      </c>
      <c r="B640" s="87" t="s">
        <v>1274</v>
      </c>
      <c r="C640" s="52" t="s">
        <v>1275</v>
      </c>
      <c r="D640" s="53">
        <f t="shared" ref="D640:E640" si="181">D413+D528</f>
        <v>9310138</v>
      </c>
      <c r="E640" s="53">
        <f t="shared" si="181"/>
        <v>11625270.91</v>
      </c>
      <c r="F640" s="54">
        <f t="shared" si="119"/>
        <v>124.8667947779077</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286834</v>
      </c>
      <c r="E642" s="53">
        <f t="shared" si="183"/>
        <v>29322.819999996573</v>
      </c>
      <c r="F642" s="54">
        <f t="shared" si="119"/>
        <v>10.22292336333788</v>
      </c>
    </row>
    <row r="643" spans="1:6" ht="24" x14ac:dyDescent="0.2">
      <c r="A643" s="62" t="s">
        <v>1280</v>
      </c>
      <c r="B643" s="87" t="s">
        <v>1281</v>
      </c>
      <c r="C643" s="63" t="s">
        <v>1280</v>
      </c>
      <c r="D643" s="53">
        <f t="shared" ref="D643:E643" si="184">IF(D416-D417+D637-D638&gt;=0,D416-D417+D637-D638,0)</f>
        <v>18200</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268634</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268634</v>
      </c>
      <c r="E646" s="53">
        <f t="shared" si="187"/>
        <v>297956.81999999657</v>
      </c>
      <c r="F646" s="54">
        <f t="shared" si="119"/>
        <v>110.91552819077131</v>
      </c>
    </row>
    <row r="647" spans="1:6" ht="24" x14ac:dyDescent="0.2">
      <c r="A647" s="57" t="s">
        <v>1288</v>
      </c>
      <c r="B647" s="235" t="s">
        <v>1289</v>
      </c>
      <c r="C647" s="58" t="s">
        <v>1288</v>
      </c>
      <c r="D647" s="245">
        <v>465227</v>
      </c>
      <c r="E647" s="245">
        <v>539543.86</v>
      </c>
      <c r="F647" s="59">
        <f t="shared" si="119"/>
        <v>115.97432221259729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84025</v>
      </c>
      <c r="E649" s="244"/>
      <c r="F649" s="54">
        <f t="shared" ref="F649:F724" si="188">IF(D649&lt;&gt;0,IF(E649/D649&gt;=100,"&gt;&gt;100",E649/D649*100),"-")</f>
        <v>0</v>
      </c>
    </row>
    <row r="650" spans="1:6" ht="12.75" customHeight="1" x14ac:dyDescent="0.2">
      <c r="A650" s="55" t="s">
        <v>1293</v>
      </c>
      <c r="B650" s="87" t="s">
        <v>1294</v>
      </c>
      <c r="C650" s="52" t="s">
        <v>1293</v>
      </c>
      <c r="D650" s="244">
        <v>3414950</v>
      </c>
      <c r="E650" s="244">
        <v>10147577.32</v>
      </c>
      <c r="F650" s="54">
        <f t="shared" si="188"/>
        <v>297.15156356608446</v>
      </c>
    </row>
    <row r="651" spans="1:6" ht="12.75" customHeight="1" x14ac:dyDescent="0.2">
      <c r="A651" s="55" t="s">
        <v>1295</v>
      </c>
      <c r="B651" s="87" t="s">
        <v>1296</v>
      </c>
      <c r="C651" s="52" t="s">
        <v>1295</v>
      </c>
      <c r="D651" s="244">
        <v>3497780</v>
      </c>
      <c r="E651" s="244">
        <v>10074360.83</v>
      </c>
      <c r="F651" s="54">
        <f t="shared" si="188"/>
        <v>288.02156882365387</v>
      </c>
    </row>
    <row r="652" spans="1:6" ht="24" x14ac:dyDescent="0.2">
      <c r="A652" s="55">
        <v>11</v>
      </c>
      <c r="B652" s="87" t="s">
        <v>1297</v>
      </c>
      <c r="C652" s="52" t="s">
        <v>1298</v>
      </c>
      <c r="D652" s="53">
        <f t="shared" ref="D652:E652" si="189">+D649+D650-D651</f>
        <v>1195</v>
      </c>
      <c r="E652" s="53">
        <f t="shared" si="189"/>
        <v>73216.490000000224</v>
      </c>
      <c r="F652" s="54">
        <f t="shared" si="188"/>
        <v>6126.9029288703114</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51</v>
      </c>
      <c r="E654" s="266">
        <v>51</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51</v>
      </c>
      <c r="E656" s="266">
        <v>51</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13625</v>
      </c>
      <c r="E664" s="244">
        <v>12981.16</v>
      </c>
      <c r="F664" s="54">
        <f t="shared" si="188"/>
        <v>95.274568807339449</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6238767.1500000004</v>
      </c>
      <c r="F675" s="54" t="str">
        <f t="shared" si="188"/>
        <v>-</v>
      </c>
    </row>
    <row r="676" spans="1:6" ht="24" x14ac:dyDescent="0.2">
      <c r="A676" s="55">
        <v>63613</v>
      </c>
      <c r="B676" s="234" t="s">
        <v>1346</v>
      </c>
      <c r="C676" s="52" t="s">
        <v>1347</v>
      </c>
      <c r="D676" s="244">
        <v>5742770</v>
      </c>
      <c r="E676" s="244"/>
      <c r="F676" s="54">
        <f t="shared" si="188"/>
        <v>0</v>
      </c>
    </row>
    <row r="677" spans="1:6" ht="24" x14ac:dyDescent="0.2">
      <c r="A677" s="55">
        <v>63622</v>
      </c>
      <c r="B677" s="234" t="s">
        <v>1348</v>
      </c>
      <c r="C677" s="52" t="s">
        <v>1349</v>
      </c>
      <c r="D677" s="244">
        <v>92371</v>
      </c>
      <c r="E677" s="244">
        <v>387416.32000000001</v>
      </c>
      <c r="F677" s="54">
        <f t="shared" si="188"/>
        <v>419.41336566671356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v>50032.53</v>
      </c>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141726</v>
      </c>
      <c r="E710" s="244">
        <v>158598.56</v>
      </c>
      <c r="F710" s="54">
        <f t="shared" si="188"/>
        <v>111.90505623527088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199800</v>
      </c>
      <c r="E716" s="244">
        <v>210312.63</v>
      </c>
      <c r="F716" s="54">
        <f t="shared" si="188"/>
        <v>105.26157657657657</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278927</v>
      </c>
      <c r="E718" s="244">
        <v>326055.58</v>
      </c>
      <c r="F718" s="54">
        <f t="shared" si="188"/>
        <v>116.89638507566495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5995</v>
      </c>
      <c r="E720" s="244">
        <v>6590</v>
      </c>
      <c r="F720" s="54">
        <f t="shared" si="188"/>
        <v>109.92493744787322</v>
      </c>
    </row>
    <row r="721" spans="1:6" ht="12.75" customHeight="1" x14ac:dyDescent="0.2">
      <c r="A721" s="55" t="s">
        <v>1418</v>
      </c>
      <c r="B721" s="87" t="s">
        <v>1419</v>
      </c>
      <c r="C721" s="52" t="s">
        <v>1418</v>
      </c>
      <c r="D721" s="244">
        <v>29688</v>
      </c>
      <c r="E721" s="244"/>
      <c r="F721" s="54">
        <f t="shared" si="188"/>
        <v>0</v>
      </c>
    </row>
    <row r="722" spans="1:6" ht="12.75" customHeight="1" x14ac:dyDescent="0.2">
      <c r="A722" s="55" t="s">
        <v>1420</v>
      </c>
      <c r="B722" s="87" t="s">
        <v>1421</v>
      </c>
      <c r="C722" s="52" t="s">
        <v>1420</v>
      </c>
      <c r="D722" s="244">
        <v>15310</v>
      </c>
      <c r="E722" s="244">
        <v>12041.71</v>
      </c>
      <c r="F722" s="54">
        <f t="shared" si="188"/>
        <v>78.652580013063357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1112</v>
      </c>
      <c r="E724" s="244"/>
      <c r="F724" s="54">
        <f t="shared" si="188"/>
        <v>0</v>
      </c>
    </row>
    <row r="725" spans="1:6" ht="12.75" customHeight="1" x14ac:dyDescent="0.2">
      <c r="A725" s="55">
        <v>32911</v>
      </c>
      <c r="B725" s="87" t="s">
        <v>1426</v>
      </c>
      <c r="C725" s="52" t="s">
        <v>1427</v>
      </c>
      <c r="D725" s="244">
        <v>100</v>
      </c>
      <c r="E725" s="244"/>
      <c r="F725" s="54">
        <f t="shared" ref="F725:F979" si="190">IF(D725&lt;&gt;0,IF(E725/D725&gt;=100,"&gt;&gt;100",E725/D725*100),"-")</f>
        <v>0</v>
      </c>
    </row>
    <row r="726" spans="1:6" ht="12.75" customHeight="1" x14ac:dyDescent="0.2">
      <c r="A726" s="55" t="s">
        <v>1428</v>
      </c>
      <c r="B726" s="87" t="s">
        <v>1429</v>
      </c>
      <c r="C726" s="52" t="s">
        <v>1428</v>
      </c>
      <c r="D726" s="244">
        <v>1602</v>
      </c>
      <c r="E726" s="244"/>
      <c r="F726" s="54">
        <f t="shared" si="190"/>
        <v>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88305</v>
      </c>
      <c r="E828" s="244">
        <v>104494.14</v>
      </c>
      <c r="F828" s="54">
        <f t="shared" si="190"/>
        <v>118.33320876507558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v>285143.15999999997</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4" zoomScale="140" zoomScaleNormal="140"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7882761</v>
      </c>
      <c r="E6" s="231">
        <f t="shared" si="0"/>
        <v>12162420.93</v>
      </c>
      <c r="F6" s="232">
        <f t="shared" ref="F6:F260" si="1">IF(D6&gt;0,IF(E6/D6&gt;=100,"&gt;&gt;100",E6/D6*100),"-")</f>
        <v>154.29138254984517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7389129</v>
      </c>
      <c r="E7" s="106">
        <f t="shared" si="2"/>
        <v>11540461.93</v>
      </c>
      <c r="F7" s="95">
        <f t="shared" si="1"/>
        <v>156.18162749628542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7150886</v>
      </c>
      <c r="E12" s="106">
        <f t="shared" si="3"/>
        <v>11540461.83</v>
      </c>
      <c r="F12" s="95">
        <f t="shared" si="1"/>
        <v>161.38506235451104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6739930</v>
      </c>
      <c r="E13" s="106">
        <f t="shared" si="4"/>
        <v>11177695.67</v>
      </c>
      <c r="F13" s="95">
        <f t="shared" si="1"/>
        <v>165.8429044515299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7548558</v>
      </c>
      <c r="E15" s="249">
        <v>12057785.84</v>
      </c>
      <c r="F15" s="95">
        <f t="shared" si="1"/>
        <v>159.73628128710143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11944</v>
      </c>
      <c r="E17" s="249">
        <v>11970.07</v>
      </c>
      <c r="F17" s="95">
        <f t="shared" si="1"/>
        <v>100.21826858673811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820572</v>
      </c>
      <c r="E18" s="249">
        <v>892060.24</v>
      </c>
      <c r="F18" s="95">
        <f t="shared" si="1"/>
        <v>108.71200089693531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253822</v>
      </c>
      <c r="E19" s="106">
        <f t="shared" si="5"/>
        <v>213202.17999999993</v>
      </c>
      <c r="F19" s="95">
        <f t="shared" si="1"/>
        <v>83.996729991884052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808388</v>
      </c>
      <c r="E20" s="249">
        <v>808388.21</v>
      </c>
      <c r="F20" s="95">
        <f t="shared" si="1"/>
        <v>100.0000259776246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24915</v>
      </c>
      <c r="E21" s="249">
        <v>24914.51</v>
      </c>
      <c r="F21" s="95">
        <f t="shared" si="1"/>
        <v>99.998033313265097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150502</v>
      </c>
      <c r="E22" s="249">
        <v>150503.22</v>
      </c>
      <c r="F22" s="95">
        <f t="shared" si="1"/>
        <v>100.00081062045687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36007</v>
      </c>
      <c r="E24" s="249">
        <v>36006.870000000003</v>
      </c>
      <c r="F24" s="95">
        <f t="shared" si="1"/>
        <v>99.9996389590913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16280</v>
      </c>
      <c r="E25" s="249">
        <v>16280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147305</v>
      </c>
      <c r="E26" s="249">
        <v>168455.12</v>
      </c>
      <c r="F26" s="95">
        <f t="shared" si="1"/>
        <v>114.35804623060997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929575</v>
      </c>
      <c r="E28" s="249">
        <v>991345.75</v>
      </c>
      <c r="F28" s="95">
        <f t="shared" si="1"/>
        <v>106.64505284673102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37392</v>
      </c>
      <c r="E29" s="106">
        <f t="shared" si="6"/>
        <v>37391.880000000005</v>
      </c>
      <c r="F29" s="95">
        <f t="shared" si="1"/>
        <v>99.999679075738129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176909</v>
      </c>
      <c r="E30" s="249">
        <v>176908.94</v>
      </c>
      <c r="F30" s="95">
        <f t="shared" si="1"/>
        <v>99.999966084258006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139517</v>
      </c>
      <c r="E34" s="249">
        <v>139517.06</v>
      </c>
      <c r="F34" s="95">
        <f t="shared" si="1"/>
        <v>100.00004300551186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61112</v>
      </c>
      <c r="E35" s="106">
        <f t="shared" si="7"/>
        <v>53542.099999999919</v>
      </c>
      <c r="F35" s="95">
        <f t="shared" si="1"/>
        <v>87.613071082602303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292383</v>
      </c>
      <c r="E36" s="249">
        <v>380489.66</v>
      </c>
      <c r="F36" s="95">
        <f t="shared" si="1"/>
        <v>130.13398863819029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17238</v>
      </c>
      <c r="E39" s="249">
        <v>17238.03</v>
      </c>
      <c r="F39" s="95">
        <f t="shared" si="1"/>
        <v>100.00017403411067</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248509</v>
      </c>
      <c r="E40" s="249">
        <v>344185.59</v>
      </c>
      <c r="F40" s="95">
        <f t="shared" si="1"/>
        <v>138.5002514999457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1250</v>
      </c>
      <c r="E41" s="106">
        <f t="shared" si="8"/>
        <v>1250</v>
      </c>
      <c r="F41" s="95">
        <f t="shared" si="1"/>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1250</v>
      </c>
      <c r="E42" s="249">
        <v>1250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57380</v>
      </c>
      <c r="E45" s="106">
        <f t="shared" si="9"/>
        <v>57380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57380</v>
      </c>
      <c r="E48" s="249">
        <v>57380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0.10000000000582077</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155227</v>
      </c>
      <c r="E54" s="249">
        <v>234508.51</v>
      </c>
      <c r="F54" s="95">
        <f t="shared" si="1"/>
        <v>151.07456177082597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155227</v>
      </c>
      <c r="E55" s="249">
        <v>234508.41</v>
      </c>
      <c r="F55" s="95">
        <f t="shared" si="1"/>
        <v>151.07449734904367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238243</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238243</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493632</v>
      </c>
      <c r="E68" s="106">
        <f t="shared" si="13"/>
        <v>621959</v>
      </c>
      <c r="F68" s="95">
        <f t="shared" si="1"/>
        <v>125.99649131336703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1195</v>
      </c>
      <c r="E69" s="106">
        <f t="shared" si="14"/>
        <v>73216.490000000005</v>
      </c>
      <c r="F69" s="95">
        <f t="shared" si="1"/>
        <v>6126.9029288702932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73160.47</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v>73160.47</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1195</v>
      </c>
      <c r="E76" s="249">
        <v>56.02</v>
      </c>
      <c r="F76" s="95">
        <f t="shared" si="1"/>
        <v>4.6878661087866114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4447</v>
      </c>
      <c r="E78" s="106">
        <f>E79+SUM(E82:E84)-E85+E86</f>
        <v>5202.95</v>
      </c>
      <c r="F78" s="95">
        <f t="shared" si="1"/>
        <v>116.99910051720262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4447</v>
      </c>
      <c r="E86" s="249">
        <v>5202.95</v>
      </c>
      <c r="F86" s="95">
        <f t="shared" si="1"/>
        <v>116.99910051720262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22763</v>
      </c>
      <c r="E146" s="106">
        <f t="shared" si="26"/>
        <v>3995.7</v>
      </c>
      <c r="F146" s="95">
        <f t="shared" si="1"/>
        <v>17.55348592013355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22763</v>
      </c>
      <c r="E159" s="249">
        <v>3551.44</v>
      </c>
      <c r="F159" s="95">
        <f t="shared" si="1"/>
        <v>15.601809954751131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444.26</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465227</v>
      </c>
      <c r="E170" s="106">
        <f t="shared" si="29"/>
        <v>539543.86</v>
      </c>
      <c r="F170" s="95">
        <f t="shared" si="1"/>
        <v>115.97432221259729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465227</v>
      </c>
      <c r="E173" s="249">
        <v>539543.86</v>
      </c>
      <c r="F173" s="95">
        <f t="shared" si="1"/>
        <v>115.97432221259729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7882761</v>
      </c>
      <c r="E175" s="106">
        <f t="shared" si="30"/>
        <v>12162420.929999998</v>
      </c>
      <c r="F175" s="95">
        <f t="shared" si="1"/>
        <v>154.29138254984514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745780</v>
      </c>
      <c r="E176" s="106">
        <f t="shared" si="31"/>
        <v>539543.86</v>
      </c>
      <c r="F176" s="95">
        <f t="shared" si="1"/>
        <v>72.346249564214645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606171</v>
      </c>
      <c r="E177" s="106">
        <f t="shared" si="32"/>
        <v>539543.86</v>
      </c>
      <c r="F177" s="95">
        <f t="shared" si="1"/>
        <v>89.008523997353876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447808</v>
      </c>
      <c r="E178" s="249">
        <v>478150.59</v>
      </c>
      <c r="F178" s="95">
        <f t="shared" si="1"/>
        <v>106.77580346934401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146319</v>
      </c>
      <c r="E179" s="249">
        <v>57292.6</v>
      </c>
      <c r="F179" s="95">
        <f t="shared" si="1"/>
        <v>39.155953772237375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670</v>
      </c>
      <c r="E180" s="106">
        <f t="shared" si="33"/>
        <v>443.21</v>
      </c>
      <c r="F180" s="95">
        <f t="shared" si="1"/>
        <v>66.150746268656718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670</v>
      </c>
      <c r="E183" s="249">
        <v>443.21</v>
      </c>
      <c r="F183" s="95">
        <f t="shared" si="1"/>
        <v>66.150746268656718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11374</v>
      </c>
      <c r="E188" s="249">
        <v>3657.46</v>
      </c>
      <c r="F188" s="95">
        <f t="shared" si="1"/>
        <v>32.156321434851414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131109</v>
      </c>
      <c r="E206" s="106">
        <f t="shared" si="37"/>
        <v>0</v>
      </c>
      <c r="F206" s="95">
        <f t="shared" si="1"/>
        <v>0</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131109</v>
      </c>
      <c r="E207" s="106">
        <f t="shared" si="38"/>
        <v>0</v>
      </c>
      <c r="F207" s="95">
        <f t="shared" si="1"/>
        <v>0</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131109</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8500</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8500</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7136981</v>
      </c>
      <c r="E237" s="106">
        <f t="shared" si="41"/>
        <v>11622877.069999998</v>
      </c>
      <c r="F237" s="95">
        <f t="shared" si="1"/>
        <v>162.85425265949283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7350717</v>
      </c>
      <c r="E238" s="106">
        <f t="shared" si="42"/>
        <v>11899625.279999999</v>
      </c>
      <c r="F238" s="95">
        <f t="shared" si="1"/>
        <v>161.88387173659385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7350717</v>
      </c>
      <c r="E239" s="106">
        <f t="shared" si="43"/>
        <v>11899625.279999999</v>
      </c>
      <c r="F239" s="95">
        <f t="shared" si="1"/>
        <v>161.88387173659385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7127306</v>
      </c>
      <c r="E240" s="249">
        <v>11674209.25</v>
      </c>
      <c r="F240" s="95">
        <f t="shared" si="1"/>
        <v>163.79553859480706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223411</v>
      </c>
      <c r="E241" s="249">
        <v>225416.03</v>
      </c>
      <c r="F241" s="95">
        <f t="shared" si="1"/>
        <v>100.89746252422664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-268634</v>
      </c>
      <c r="E245" s="106">
        <f t="shared" si="45"/>
        <v>-297956.82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268634</v>
      </c>
      <c r="E250" s="106">
        <f t="shared" si="47"/>
        <v>297956.82</v>
      </c>
      <c r="F250" s="95">
        <f t="shared" si="1"/>
        <v>110.91552819077258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297956.82</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268634</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54898</v>
      </c>
      <c r="E255" s="249">
        <v>21208.61</v>
      </c>
      <c r="F255" s="95">
        <f t="shared" si="1"/>
        <v>38.632755291631753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209022</v>
      </c>
      <c r="E259" s="106">
        <f t="shared" si="49"/>
        <v>209021.81</v>
      </c>
      <c r="F259" s="95">
        <f t="shared" si="1"/>
        <v>99.999909100477453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209022</v>
      </c>
      <c r="E260" s="250">
        <v>209021.81</v>
      </c>
      <c r="F260" s="99">
        <f t="shared" si="1"/>
        <v>99.999909100477453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22763</v>
      </c>
      <c r="E265" s="249">
        <v>3995.7</v>
      </c>
      <c r="F265" s="95">
        <f t="shared" si="50"/>
        <v>17.55348592013355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61393.27</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606171</v>
      </c>
      <c r="E288" s="249">
        <v>478150.59</v>
      </c>
      <c r="F288" s="95">
        <f t="shared" si="50"/>
        <v>78.880479270700846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131109</v>
      </c>
      <c r="E294" s="249"/>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v>285143.15999999997</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9310138</v>
      </c>
      <c r="E114" s="83">
        <f t="shared" si="22"/>
        <v>11340127.75</v>
      </c>
      <c r="F114" s="65">
        <f t="shared" si="1"/>
        <v>121.80407798466575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9129194</v>
      </c>
      <c r="E115" s="83">
        <f t="shared" si="23"/>
        <v>11162807.220000001</v>
      </c>
      <c r="F115" s="65">
        <f t="shared" si="1"/>
        <v>122.2759338885777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9129194</v>
      </c>
      <c r="E117" s="251">
        <v>11162807.220000001</v>
      </c>
      <c r="F117" s="65">
        <f t="shared" si="1"/>
        <v>122.2759338885777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180944</v>
      </c>
      <c r="E126" s="251">
        <v>177320.53</v>
      </c>
      <c r="F126" s="65">
        <f t="shared" si="1"/>
        <v>97.997463303563535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9310138</v>
      </c>
      <c r="E141" s="108">
        <f t="shared" si="28"/>
        <v>11340127.75</v>
      </c>
      <c r="F141" s="84">
        <f t="shared" si="1"/>
        <v>121.80407798466575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337473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337473</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337473</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337473</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606170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7178358.6399999987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7178358.6399999987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5818130.4699999997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1158483.8999999999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33428.959999999999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168315.31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7244984.7799999993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7244984.7799999993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5818130.4699999997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1228549.18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33647.279999999999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164657.85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539543.8599999994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26866.12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26866.12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22765.45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22765.45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443.21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v>443.21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3657.46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3657.46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512677.74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512677.74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8230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VELIKA PISANICA</cp:lastModifiedBy>
  <cp:lastPrinted>2023-01-30T08:25:08Z</cp:lastPrinted>
  <dcterms:created xsi:type="dcterms:W3CDTF">2022-04-01T05:14:30Z</dcterms:created>
  <dcterms:modified xsi:type="dcterms:W3CDTF">2023-01-30T08:25:20Z</dcterms:modified>
</cp:coreProperties>
</file>