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a\Desktop\"/>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8800" windowHeight="1234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E290" i="9" s="1"/>
  <c r="B290" i="9" s="1"/>
  <c r="G290" i="9"/>
  <c r="F290" i="9"/>
  <c r="F289" i="9"/>
  <c r="H288" i="9"/>
  <c r="E288" i="9" s="1"/>
  <c r="B288" i="9" s="1"/>
  <c r="G288" i="9"/>
  <c r="F288" i="9"/>
  <c r="F287" i="9"/>
  <c r="F286" i="9"/>
  <c r="H285" i="9"/>
  <c r="G285" i="9"/>
  <c r="F285" i="9"/>
  <c r="E285" i="9"/>
  <c r="B285" i="9" s="1"/>
  <c r="H284" i="9"/>
  <c r="G284" i="9"/>
  <c r="F284" i="9"/>
  <c r="H283" i="9"/>
  <c r="G283" i="9"/>
  <c r="F283" i="9"/>
  <c r="E283" i="9"/>
  <c r="B283" i="9" s="1"/>
  <c r="F282" i="9"/>
  <c r="H281" i="9"/>
  <c r="E281" i="9" s="1"/>
  <c r="B281" i="9" s="1"/>
  <c r="G281" i="9"/>
  <c r="F281" i="9"/>
  <c r="H280" i="9"/>
  <c r="G280" i="9"/>
  <c r="F280" i="9"/>
  <c r="E280" i="9"/>
  <c r="B280" i="9" s="1"/>
  <c r="H279" i="9"/>
  <c r="E279" i="9" s="1"/>
  <c r="B279" i="9" s="1"/>
  <c r="G279" i="9"/>
  <c r="F279" i="9"/>
  <c r="F278" i="9"/>
  <c r="F277" i="9"/>
  <c r="F275" i="9" s="1"/>
  <c r="F276" i="9"/>
  <c r="L274" i="9"/>
  <c r="F274" i="9" s="1"/>
  <c r="H274" i="9"/>
  <c r="I273" i="9"/>
  <c r="E273" i="9" s="1"/>
  <c r="B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B226" i="9"/>
  <c r="H225" i="9"/>
  <c r="G225" i="9"/>
  <c r="F225" i="9"/>
  <c r="E225" i="9"/>
  <c r="B225" i="9" s="1"/>
  <c r="M224" i="9"/>
  <c r="L224" i="9"/>
  <c r="F224" i="9"/>
  <c r="E224" i="9"/>
  <c r="B224" i="9"/>
  <c r="M223" i="9"/>
  <c r="L223" i="9"/>
  <c r="F223" i="9" s="1"/>
  <c r="E223" i="9"/>
  <c r="B223" i="9" s="1"/>
  <c r="M222" i="9"/>
  <c r="L222" i="9"/>
  <c r="F222" i="9"/>
  <c r="E222" i="9"/>
  <c r="B222" i="9"/>
  <c r="M221" i="9"/>
  <c r="L221" i="9"/>
  <c r="F221" i="9" s="1"/>
  <c r="E221" i="9"/>
  <c r="M220" i="9"/>
  <c r="L220" i="9"/>
  <c r="F220" i="9"/>
  <c r="E220" i="9"/>
  <c r="B220" i="9"/>
  <c r="M219" i="9"/>
  <c r="L219" i="9"/>
  <c r="E219" i="9"/>
  <c r="M218" i="9"/>
  <c r="L218" i="9"/>
  <c r="F218" i="9"/>
  <c r="E218" i="9"/>
  <c r="B218" i="9"/>
  <c r="M217" i="9"/>
  <c r="L217" i="9"/>
  <c r="F217" i="9" s="1"/>
  <c r="E217" i="9"/>
  <c r="M216" i="9"/>
  <c r="L216" i="9"/>
  <c r="F216" i="9"/>
  <c r="E216" i="9"/>
  <c r="B216" i="9"/>
  <c r="M215" i="9"/>
  <c r="L215" i="9"/>
  <c r="F215" i="9" s="1"/>
  <c r="E215" i="9"/>
  <c r="B215" i="9" s="1"/>
  <c r="M214" i="9"/>
  <c r="L214" i="9"/>
  <c r="F214" i="9"/>
  <c r="E214" i="9"/>
  <c r="B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G158" i="9"/>
  <c r="F158" i="9"/>
  <c r="B158" i="9"/>
  <c r="H157" i="9"/>
  <c r="G157" i="9"/>
  <c r="F157" i="9"/>
  <c r="E157" i="9"/>
  <c r="B157" i="9" s="1"/>
  <c r="H156" i="9"/>
  <c r="E156" i="9" s="1"/>
  <c r="G156" i="9"/>
  <c r="F156" i="9"/>
  <c r="B156" i="9"/>
  <c r="H155" i="9"/>
  <c r="G155" i="9"/>
  <c r="F155" i="9"/>
  <c r="E155" i="9"/>
  <c r="B155" i="9" s="1"/>
  <c r="H154" i="9"/>
  <c r="E154" i="9" s="1"/>
  <c r="G154" i="9"/>
  <c r="F154" i="9"/>
  <c r="B154" i="9"/>
  <c r="H153" i="9"/>
  <c r="G153" i="9"/>
  <c r="F153" i="9"/>
  <c r="E153" i="9"/>
  <c r="B153" i="9" s="1"/>
  <c r="H152" i="9"/>
  <c r="E152" i="9" s="1"/>
  <c r="G152" i="9"/>
  <c r="F152" i="9"/>
  <c r="B152" i="9"/>
  <c r="H151" i="9"/>
  <c r="G151" i="9"/>
  <c r="F151" i="9"/>
  <c r="E151" i="9"/>
  <c r="B151" i="9" s="1"/>
  <c r="H150" i="9"/>
  <c r="E150" i="9" s="1"/>
  <c r="G150" i="9"/>
  <c r="F150" i="9"/>
  <c r="B150" i="9"/>
  <c r="H149" i="9"/>
  <c r="G149" i="9"/>
  <c r="F149" i="9"/>
  <c r="E149" i="9"/>
  <c r="B149" i="9" s="1"/>
  <c r="H148" i="9"/>
  <c r="E148" i="9" s="1"/>
  <c r="G148" i="9"/>
  <c r="F148" i="9"/>
  <c r="B148" i="9"/>
  <c r="H147" i="9"/>
  <c r="G147" i="9"/>
  <c r="F147" i="9"/>
  <c r="E147" i="9"/>
  <c r="B147" i="9" s="1"/>
  <c r="H146" i="9"/>
  <c r="E146" i="9" s="1"/>
  <c r="G146" i="9"/>
  <c r="F146" i="9"/>
  <c r="B146" i="9"/>
  <c r="H145" i="9"/>
  <c r="G145" i="9"/>
  <c r="F145" i="9"/>
  <c r="E145" i="9"/>
  <c r="B145" i="9" s="1"/>
  <c r="H144" i="9"/>
  <c r="E144" i="9" s="1"/>
  <c r="G144" i="9"/>
  <c r="F144" i="9"/>
  <c r="B144" i="9"/>
  <c r="H143" i="9"/>
  <c r="E143" i="9" s="1"/>
  <c r="B143" i="9" s="1"/>
  <c r="G143" i="9"/>
  <c r="F143"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E44" i="9" s="1"/>
  <c r="B44" i="9" s="1"/>
  <c r="G44" i="9"/>
  <c r="F44" i="9"/>
  <c r="H43" i="9"/>
  <c r="E43" i="9" s="1"/>
  <c r="B43" i="9" s="1"/>
  <c r="G43" i="9"/>
  <c r="F43" i="9"/>
  <c r="H42" i="9"/>
  <c r="E42" i="9" s="1"/>
  <c r="B42" i="9" s="1"/>
  <c r="G42" i="9"/>
  <c r="F42" i="9"/>
  <c r="H41" i="9"/>
  <c r="G41" i="9"/>
  <c r="F41" i="9"/>
  <c r="E41" i="9"/>
  <c r="B41" i="9" s="1"/>
  <c r="H40" i="9"/>
  <c r="G40" i="9"/>
  <c r="F40" i="9"/>
  <c r="H39" i="9"/>
  <c r="E39" i="9" s="1"/>
  <c r="B39" i="9" s="1"/>
  <c r="G39" i="9"/>
  <c r="F39" i="9"/>
  <c r="H38" i="9"/>
  <c r="E38" i="9" s="1"/>
  <c r="B38" i="9" s="1"/>
  <c r="G38" i="9"/>
  <c r="F38" i="9"/>
  <c r="H37" i="9"/>
  <c r="E37" i="9" s="1"/>
  <c r="B37" i="9" s="1"/>
  <c r="G37" i="9"/>
  <c r="F37" i="9"/>
  <c r="H36" i="9"/>
  <c r="E36" i="9" s="1"/>
  <c r="B36" i="9" s="1"/>
  <c r="G36" i="9"/>
  <c r="F36" i="9"/>
  <c r="H35" i="9"/>
  <c r="G35" i="9"/>
  <c r="F35" i="9"/>
  <c r="E35" i="9"/>
  <c r="B35" i="9" s="1"/>
  <c r="H34" i="9"/>
  <c r="E34" i="9" s="1"/>
  <c r="B34" i="9" s="1"/>
  <c r="G34" i="9"/>
  <c r="F34" i="9"/>
  <c r="H33" i="9"/>
  <c r="G33" i="9"/>
  <c r="F33" i="9"/>
  <c r="E33" i="9"/>
  <c r="B33" i="9" s="1"/>
  <c r="H32" i="9"/>
  <c r="E32" i="9" s="1"/>
  <c r="B32" i="9" s="1"/>
  <c r="G32" i="9"/>
  <c r="F32" i="9"/>
  <c r="H31" i="9"/>
  <c r="G31" i="9"/>
  <c r="F31" i="9"/>
  <c r="E31" i="9"/>
  <c r="B31" i="9" s="1"/>
  <c r="H30" i="9"/>
  <c r="E30" i="9" s="1"/>
  <c r="B30" i="9" s="1"/>
  <c r="G30" i="9"/>
  <c r="F30" i="9"/>
  <c r="H29" i="9"/>
  <c r="G29" i="9"/>
  <c r="F29" i="9"/>
  <c r="H28" i="9"/>
  <c r="E28" i="9" s="1"/>
  <c r="B28" i="9" s="1"/>
  <c r="G28" i="9"/>
  <c r="F28" i="9"/>
  <c r="H27" i="9"/>
  <c r="G27" i="9"/>
  <c r="F27" i="9"/>
  <c r="E27" i="9"/>
  <c r="B27" i="9" s="1"/>
  <c r="H26" i="9"/>
  <c r="G26" i="9"/>
  <c r="F26" i="9"/>
  <c r="H25" i="9"/>
  <c r="G25" i="9"/>
  <c r="F25" i="9"/>
  <c r="E25" i="9"/>
  <c r="B25" i="9" s="1"/>
  <c r="H24" i="9"/>
  <c r="E24" i="9" s="1"/>
  <c r="B24" i="9" s="1"/>
  <c r="G24" i="9"/>
  <c r="F24" i="9"/>
  <c r="H23" i="9"/>
  <c r="G23" i="9"/>
  <c r="F23" i="9"/>
  <c r="E23" i="9"/>
  <c r="B23" i="9" s="1"/>
  <c r="H22" i="9"/>
  <c r="E22" i="9" s="1"/>
  <c r="B22" i="9" s="1"/>
  <c r="G22" i="9"/>
  <c r="F22" i="9"/>
  <c r="H21" i="9"/>
  <c r="G21" i="9"/>
  <c r="F21" i="9"/>
  <c r="E21" i="9"/>
  <c r="B21" i="9" s="1"/>
  <c r="F20" i="9"/>
  <c r="F4" i="9"/>
  <c r="O3" i="9"/>
  <c r="G274" i="9" s="1"/>
  <c r="I3" i="9"/>
  <c r="H3" i="9"/>
  <c r="G3" i="9"/>
  <c r="D101" i="8"/>
  <c r="I36" i="3" s="1"/>
  <c r="D95" i="8"/>
  <c r="D90" i="8"/>
  <c r="D85" i="8"/>
  <c r="D80" i="8"/>
  <c r="D75" i="8"/>
  <c r="D70" i="8"/>
  <c r="D65" i="8"/>
  <c r="D60" i="8"/>
  <c r="C1535" i="1" s="1"/>
  <c r="D55" i="8"/>
  <c r="D50" i="8"/>
  <c r="D49" i="8" s="1"/>
  <c r="C1524" i="1" s="1"/>
  <c r="G1524" i="1" s="1"/>
  <c r="D44" i="8"/>
  <c r="D36" i="8"/>
  <c r="C1511" i="1" s="1"/>
  <c r="H1511" i="1" s="1"/>
  <c r="D26" i="8"/>
  <c r="D18" i="8"/>
  <c r="C1493" i="1" s="1"/>
  <c r="D8" i="8"/>
  <c r="D6" i="8"/>
  <c r="C1481" i="1" s="1"/>
  <c r="E44" i="7"/>
  <c r="D44" i="7"/>
  <c r="E39" i="7"/>
  <c r="D39" i="7"/>
  <c r="E38" i="7"/>
  <c r="D38" i="7"/>
  <c r="E30" i="7"/>
  <c r="D30" i="7"/>
  <c r="E23" i="7"/>
  <c r="D23" i="7"/>
  <c r="E22" i="7"/>
  <c r="D22" i="7"/>
  <c r="E7" i="7"/>
  <c r="D7" i="7"/>
  <c r="E6" i="7"/>
  <c r="D6" i="7"/>
  <c r="E5" i="7"/>
  <c r="D5" i="7"/>
  <c r="G297" i="9" s="1"/>
  <c r="E297"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I27" i="3" s="1"/>
  <c r="D115" i="6"/>
  <c r="F115" i="6" s="1"/>
  <c r="D114" i="6"/>
  <c r="F114"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I25" i="3" s="1"/>
  <c r="D39" i="6"/>
  <c r="F39" i="6" s="1"/>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I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D246" i="5"/>
  <c r="F246" i="5" s="1"/>
  <c r="D245" i="5"/>
  <c r="F245" i="5" s="1"/>
  <c r="F244" i="5"/>
  <c r="F243" i="5"/>
  <c r="E242" i="5"/>
  <c r="D242" i="5"/>
  <c r="F242" i="5" s="1"/>
  <c r="F241" i="5"/>
  <c r="F240" i="5"/>
  <c r="E239" i="5"/>
  <c r="D239" i="5"/>
  <c r="D238" i="5" s="1"/>
  <c r="F238" i="5" s="1"/>
  <c r="E238"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292" i="9" s="1"/>
  <c r="F205" i="5"/>
  <c r="F204" i="5"/>
  <c r="F203" i="5"/>
  <c r="F202" i="5"/>
  <c r="F201" i="5"/>
  <c r="F200" i="5"/>
  <c r="F199" i="5"/>
  <c r="E198" i="5"/>
  <c r="D198" i="5"/>
  <c r="F198" i="5" s="1"/>
  <c r="F197" i="5"/>
  <c r="F196" i="5"/>
  <c r="F195" i="5"/>
  <c r="F194" i="5"/>
  <c r="F193" i="5"/>
  <c r="F192" i="5"/>
  <c r="E191" i="5"/>
  <c r="D191" i="5"/>
  <c r="D190" i="5" s="1"/>
  <c r="E190" i="5"/>
  <c r="H291" i="9" s="1"/>
  <c r="F189" i="5"/>
  <c r="F188" i="5"/>
  <c r="F187" i="5"/>
  <c r="F186" i="5"/>
  <c r="F185" i="5"/>
  <c r="F184" i="5"/>
  <c r="F183" i="5"/>
  <c r="F182" i="5"/>
  <c r="F181" i="5"/>
  <c r="E180" i="5"/>
  <c r="E177" i="5" s="1"/>
  <c r="H289" i="9" s="1"/>
  <c r="D180" i="5"/>
  <c r="F180" i="5" s="1"/>
  <c r="F179" i="5"/>
  <c r="F178" i="5"/>
  <c r="F177" i="5"/>
  <c r="D177" i="5"/>
  <c r="E176"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D78" i="5"/>
  <c r="F78" i="5" s="1"/>
  <c r="F77" i="5"/>
  <c r="F76" i="5"/>
  <c r="F75" i="5"/>
  <c r="F74" i="5"/>
  <c r="F73" i="5"/>
  <c r="F72" i="5"/>
  <c r="F71" i="5"/>
  <c r="E70" i="5"/>
  <c r="D70" i="5"/>
  <c r="D69" i="5" s="1"/>
  <c r="F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2" i="5"/>
  <c r="D12" i="5"/>
  <c r="F11" i="5"/>
  <c r="F10" i="5"/>
  <c r="F9"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H599" i="1" s="1"/>
  <c r="D605" i="4"/>
  <c r="F605" i="4" s="1"/>
  <c r="F604" i="4"/>
  <c r="E603" i="4"/>
  <c r="H142" i="9" s="1"/>
  <c r="D603" i="4"/>
  <c r="G142" i="9" s="1"/>
  <c r="F602" i="4"/>
  <c r="F601" i="4"/>
  <c r="F600" i="4"/>
  <c r="E599" i="4"/>
  <c r="D599" i="4"/>
  <c r="F599" i="4" s="1"/>
  <c r="F598" i="4"/>
  <c r="F597" i="4"/>
  <c r="F596" i="4"/>
  <c r="F595" i="4"/>
  <c r="E594" i="4"/>
  <c r="D594" i="4"/>
  <c r="E593" i="4"/>
  <c r="D587" i="1" s="1"/>
  <c r="F592" i="4"/>
  <c r="F591" i="4"/>
  <c r="E590" i="4"/>
  <c r="D590" i="4"/>
  <c r="F590" i="4" s="1"/>
  <c r="F589" i="4"/>
  <c r="F588" i="4"/>
  <c r="E587" i="4"/>
  <c r="D587" i="4"/>
  <c r="F587" i="4" s="1"/>
  <c r="F586" i="4"/>
  <c r="E585" i="4"/>
  <c r="D585" i="4"/>
  <c r="F585" i="4" s="1"/>
  <c r="F584" i="4"/>
  <c r="F583" i="4"/>
  <c r="F582" i="4"/>
  <c r="E581" i="4"/>
  <c r="E580" i="4" s="1"/>
  <c r="D581" i="4"/>
  <c r="F581" i="4" s="1"/>
  <c r="F580" i="4"/>
  <c r="D580" i="4"/>
  <c r="F579" i="4"/>
  <c r="F578" i="4"/>
  <c r="E577" i="4"/>
  <c r="D577" i="4"/>
  <c r="F577" i="4" s="1"/>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E528" i="4" s="1"/>
  <c r="D522" i="1" s="1"/>
  <c r="F527" i="4"/>
  <c r="F526" i="4"/>
  <c r="E525" i="4"/>
  <c r="D525" i="4"/>
  <c r="F525" i="4" s="1"/>
  <c r="F524" i="4"/>
  <c r="F523" i="4"/>
  <c r="E522" i="4"/>
  <c r="D522" i="4"/>
  <c r="F522" i="4" s="1"/>
  <c r="F521" i="4"/>
  <c r="F520" i="4"/>
  <c r="E519" i="4"/>
  <c r="E515" i="4" s="1"/>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E472" i="4" s="1"/>
  <c r="D473" i="4"/>
  <c r="F473" i="4" s="1"/>
  <c r="F472" i="4"/>
  <c r="D472" i="4"/>
  <c r="F471" i="4"/>
  <c r="F470" i="4"/>
  <c r="E469" i="4"/>
  <c r="D469" i="4"/>
  <c r="F469" i="4" s="1"/>
  <c r="F468" i="4"/>
  <c r="F467" i="4"/>
  <c r="E466" i="4"/>
  <c r="D466" i="4"/>
  <c r="F466" i="4"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F418" i="4" s="1"/>
  <c r="E417" i="4"/>
  <c r="D417" i="4"/>
  <c r="D644" i="4" s="1"/>
  <c r="F644" i="4" s="1"/>
  <c r="E416" i="4"/>
  <c r="E643" i="4" s="1"/>
  <c r="D416" i="4"/>
  <c r="D643" i="4" s="1"/>
  <c r="F643" i="4" s="1"/>
  <c r="F411" i="4"/>
  <c r="F410" i="4"/>
  <c r="F409" i="4"/>
  <c r="F406" i="4"/>
  <c r="F405" i="4"/>
  <c r="F404" i="4"/>
  <c r="F403" i="4"/>
  <c r="E402" i="4"/>
  <c r="D397" i="1" s="1"/>
  <c r="H397" i="1" s="1"/>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D36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58" i="1" s="1"/>
  <c r="D364" i="4"/>
  <c r="F364" i="4" s="1"/>
  <c r="F362" i="4"/>
  <c r="F361" i="4"/>
  <c r="F360" i="4"/>
  <c r="F359" i="4"/>
  <c r="F358" i="4"/>
  <c r="F357" i="4"/>
  <c r="E356" i="4"/>
  <c r="D356" i="4"/>
  <c r="F356" i="4" s="1"/>
  <c r="F355" i="4"/>
  <c r="F354" i="4"/>
  <c r="F353" i="4"/>
  <c r="E352" i="4"/>
  <c r="D352" i="4"/>
  <c r="F352" i="4" s="1"/>
  <c r="D351"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D311" i="4" s="1"/>
  <c r="F31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8" i="4" s="1"/>
  <c r="F267" i="4"/>
  <c r="F266" i="4"/>
  <c r="F265" i="4"/>
  <c r="E264" i="4"/>
  <c r="D264" i="4"/>
  <c r="D263" i="4" s="1"/>
  <c r="F263" i="4" s="1"/>
  <c r="F262" i="4"/>
  <c r="F261" i="4"/>
  <c r="F260" i="4"/>
  <c r="E259" i="4"/>
  <c r="D259" i="4"/>
  <c r="F259" i="4" s="1"/>
  <c r="F258" i="4"/>
  <c r="F257" i="4"/>
  <c r="F256" i="4"/>
  <c r="F255" i="4"/>
  <c r="F254" i="4"/>
  <c r="E253" i="4"/>
  <c r="E252" i="4" s="1"/>
  <c r="D253" i="4"/>
  <c r="F253" i="4" s="1"/>
  <c r="F252"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D224" i="4" s="1"/>
  <c r="F224" i="4" s="1"/>
  <c r="F235" i="4"/>
  <c r="F234" i="4"/>
  <c r="F233" i="4"/>
  <c r="F232" i="4"/>
  <c r="E231" i="4"/>
  <c r="D231" i="4"/>
  <c r="F231" i="4" s="1"/>
  <c r="F230" i="4"/>
  <c r="F229" i="4"/>
  <c r="E228" i="4"/>
  <c r="D228" i="4"/>
  <c r="F228" i="4" s="1"/>
  <c r="F227" i="4"/>
  <c r="F226" i="4"/>
  <c r="E225" i="4"/>
  <c r="E224" i="4" s="1"/>
  <c r="D225" i="4"/>
  <c r="F225" i="4" s="1"/>
  <c r="F223" i="4"/>
  <c r="F222" i="4"/>
  <c r="F221" i="4"/>
  <c r="F220" i="4"/>
  <c r="E219" i="4"/>
  <c r="E215" i="4" s="1"/>
  <c r="D219" i="4"/>
  <c r="F219" i="4" s="1"/>
  <c r="F218" i="4"/>
  <c r="F217" i="4"/>
  <c r="E216" i="4"/>
  <c r="D216" i="4"/>
  <c r="D215" i="4" s="1"/>
  <c r="F215" i="4" s="1"/>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D169" i="4"/>
  <c r="F169" i="4" s="1"/>
  <c r="F168" i="4"/>
  <c r="F167" i="4"/>
  <c r="F166" i="4"/>
  <c r="F165" i="4"/>
  <c r="E164" i="4"/>
  <c r="D160" i="1" s="1"/>
  <c r="D164" i="4"/>
  <c r="F162" i="4"/>
  <c r="F161" i="4"/>
  <c r="F160" i="4"/>
  <c r="E159" i="4"/>
  <c r="D159" i="4"/>
  <c r="F158" i="4"/>
  <c r="F157" i="4"/>
  <c r="F156" i="4"/>
  <c r="F155" i="4"/>
  <c r="F154" i="4"/>
  <c r="E153" i="4"/>
  <c r="D153" i="4"/>
  <c r="F150" i="4"/>
  <c r="F149" i="4"/>
  <c r="F148" i="4"/>
  <c r="F147" i="4"/>
  <c r="F146" i="4"/>
  <c r="F145" i="4"/>
  <c r="F144" i="4"/>
  <c r="F143" i="4"/>
  <c r="F142" i="4"/>
  <c r="F141" i="4"/>
  <c r="E140" i="4"/>
  <c r="D140" i="4"/>
  <c r="D139" i="4" s="1"/>
  <c r="E139" i="4"/>
  <c r="F138" i="4"/>
  <c r="F137" i="4"/>
  <c r="F136" i="4"/>
  <c r="F135" i="4"/>
  <c r="E134" i="4"/>
  <c r="D134" i="4"/>
  <c r="D133" i="4" s="1"/>
  <c r="E133" i="4"/>
  <c r="F132" i="4"/>
  <c r="F131" i="4"/>
  <c r="F130" i="4"/>
  <c r="F129" i="4"/>
  <c r="E128" i="4"/>
  <c r="D124" i="1" s="1"/>
  <c r="H124" i="1" s="1"/>
  <c r="D128" i="4"/>
  <c r="F127" i="4"/>
  <c r="F126" i="4"/>
  <c r="E125" i="4"/>
  <c r="E124" i="4" s="1"/>
  <c r="D120" i="1" s="1"/>
  <c r="H120" i="1" s="1"/>
  <c r="D125" i="4"/>
  <c r="F125" i="4" s="1"/>
  <c r="F124" i="4"/>
  <c r="D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6"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D82" i="4"/>
  <c r="F81" i="4"/>
  <c r="F80" i="4"/>
  <c r="F79" i="4"/>
  <c r="F78" i="4"/>
  <c r="E77" i="4"/>
  <c r="D77" i="4"/>
  <c r="F77" i="4" s="1"/>
  <c r="F76" i="4"/>
  <c r="F75" i="4"/>
  <c r="E74" i="4"/>
  <c r="D74" i="4"/>
  <c r="F74" i="4" s="1"/>
  <c r="F73" i="4"/>
  <c r="F72" i="4"/>
  <c r="E71" i="4"/>
  <c r="D71" i="4"/>
  <c r="F71" i="4" s="1"/>
  <c r="F70" i="4"/>
  <c r="F69" i="4"/>
  <c r="E68" i="4"/>
  <c r="D64" i="1"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F7" i="4" s="1"/>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H25" i="3"/>
  <c r="G25" i="3"/>
  <c r="B25" i="3"/>
  <c r="H24" i="3"/>
  <c r="G24" i="3"/>
  <c r="B24" i="3"/>
  <c r="H23"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G1577" i="1"/>
  <c r="C1577" i="1"/>
  <c r="H1577" i="1" s="1"/>
  <c r="C1576" i="1"/>
  <c r="G1576"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G1523" i="1"/>
  <c r="C1523" i="1"/>
  <c r="H1523" i="1" s="1"/>
  <c r="C1522" i="1"/>
  <c r="G1522" i="1" s="1"/>
  <c r="G1521" i="1"/>
  <c r="C1521" i="1"/>
  <c r="H1521" i="1" s="1"/>
  <c r="C1520" i="1"/>
  <c r="G1520" i="1" s="1"/>
  <c r="G1519" i="1"/>
  <c r="C1519" i="1"/>
  <c r="H1519" i="1" s="1"/>
  <c r="C1516" i="1"/>
  <c r="G1516" i="1" s="1"/>
  <c r="C1515" i="1"/>
  <c r="H1515" i="1" s="1"/>
  <c r="C1514" i="1"/>
  <c r="G1514" i="1" s="1"/>
  <c r="G1513" i="1"/>
  <c r="C1513" i="1"/>
  <c r="H1513" i="1" s="1"/>
  <c r="C1512" i="1"/>
  <c r="G1512" i="1" s="1"/>
  <c r="C1510" i="1"/>
  <c r="G1510" i="1" s="1"/>
  <c r="G1509" i="1"/>
  <c r="C1509" i="1"/>
  <c r="H1509" i="1" s="1"/>
  <c r="C1508" i="1"/>
  <c r="G1508" i="1" s="1"/>
  <c r="C1507" i="1"/>
  <c r="H1507" i="1" s="1"/>
  <c r="C1506" i="1"/>
  <c r="G1506" i="1" s="1"/>
  <c r="G1505" i="1"/>
  <c r="C1505" i="1"/>
  <c r="H1505" i="1" s="1"/>
  <c r="C1504" i="1"/>
  <c r="G1504" i="1" s="1"/>
  <c r="C1503" i="1"/>
  <c r="H1503" i="1" s="1"/>
  <c r="C1502" i="1"/>
  <c r="G1502" i="1" s="1"/>
  <c r="C1501" i="1"/>
  <c r="H1501" i="1" s="1"/>
  <c r="C1500" i="1"/>
  <c r="G1500" i="1" s="1"/>
  <c r="C1498" i="1"/>
  <c r="G1498" i="1" s="1"/>
  <c r="G1497" i="1"/>
  <c r="C1497" i="1"/>
  <c r="H1497" i="1" s="1"/>
  <c r="C1496" i="1"/>
  <c r="G1496" i="1" s="1"/>
  <c r="G1495" i="1"/>
  <c r="C1495" i="1"/>
  <c r="H1495" i="1" s="1"/>
  <c r="C1494" i="1"/>
  <c r="G1494" i="1" s="1"/>
  <c r="C1492" i="1"/>
  <c r="G1492" i="1" s="1"/>
  <c r="G1491" i="1"/>
  <c r="C1491" i="1"/>
  <c r="H1491" i="1" s="1"/>
  <c r="C1490" i="1"/>
  <c r="G1490" i="1" s="1"/>
  <c r="G1489" i="1"/>
  <c r="C1489" i="1"/>
  <c r="H1489" i="1" s="1"/>
  <c r="C1488" i="1"/>
  <c r="G1488" i="1" s="1"/>
  <c r="G1487" i="1"/>
  <c r="C1487" i="1"/>
  <c r="H1487" i="1" s="1"/>
  <c r="C1486" i="1"/>
  <c r="G1486" i="1" s="1"/>
  <c r="G1485" i="1"/>
  <c r="C1485" i="1"/>
  <c r="H1485" i="1" s="1"/>
  <c r="C1484" i="1"/>
  <c r="G1484" i="1" s="1"/>
  <c r="C1483" i="1"/>
  <c r="H1483" i="1" s="1"/>
  <c r="C1482" i="1"/>
  <c r="G1482" i="1" s="1"/>
  <c r="C1480" i="1"/>
  <c r="G1480" i="1" s="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J1444" i="1" s="1"/>
  <c r="C1444" i="1"/>
  <c r="D1443" i="1"/>
  <c r="J1443" i="1" s="1"/>
  <c r="C1443" i="1"/>
  <c r="D1442" i="1"/>
  <c r="J1442" i="1" s="1"/>
  <c r="C1442" i="1"/>
  <c r="D1441" i="1"/>
  <c r="J1441" i="1" s="1"/>
  <c r="C1441" i="1"/>
  <c r="D1440" i="1"/>
  <c r="J1440" i="1" s="1"/>
  <c r="C1440" i="1"/>
  <c r="D1439" i="1"/>
  <c r="J1439" i="1" s="1"/>
  <c r="C1439" i="1"/>
  <c r="H1438" i="1"/>
  <c r="D1438" i="1"/>
  <c r="C1438" i="1"/>
  <c r="G1438" i="1" s="1"/>
  <c r="D1437" i="1"/>
  <c r="H1437" i="1" s="1"/>
  <c r="C1437" i="1"/>
  <c r="H1436" i="1"/>
  <c r="D1436" i="1"/>
  <c r="C1436" i="1"/>
  <c r="G1436" i="1" s="1"/>
  <c r="D1434" i="1"/>
  <c r="H1434" i="1" s="1"/>
  <c r="C1434" i="1"/>
  <c r="D1433" i="1"/>
  <c r="C1433" i="1"/>
  <c r="G1433" i="1" s="1"/>
  <c r="D1432" i="1"/>
  <c r="C1432" i="1"/>
  <c r="G1432" i="1" s="1"/>
  <c r="D1431" i="1"/>
  <c r="C1431" i="1"/>
  <c r="G1431" i="1" s="1"/>
  <c r="D1430" i="1"/>
  <c r="C1430" i="1"/>
  <c r="G1430" i="1" s="1"/>
  <c r="D1429" i="1"/>
  <c r="C1429" i="1"/>
  <c r="G1429" i="1" s="1"/>
  <c r="D1428" i="1"/>
  <c r="C1428" i="1"/>
  <c r="G1428" i="1" s="1"/>
  <c r="D1427" i="1"/>
  <c r="C1427" i="1"/>
  <c r="G1427" i="1" s="1"/>
  <c r="D1426" i="1"/>
  <c r="C1426" i="1"/>
  <c r="G1426" i="1" s="1"/>
  <c r="D1425" i="1"/>
  <c r="C1425" i="1"/>
  <c r="G1425" i="1" s="1"/>
  <c r="D1424" i="1"/>
  <c r="C1424" i="1"/>
  <c r="G1424" i="1" s="1"/>
  <c r="D1423" i="1"/>
  <c r="C1423" i="1"/>
  <c r="G1423" i="1" s="1"/>
  <c r="D1422" i="1"/>
  <c r="C1422" i="1"/>
  <c r="G1422" i="1" s="1"/>
  <c r="D1421" i="1"/>
  <c r="C1421" i="1"/>
  <c r="G1421" i="1" s="1"/>
  <c r="D1420" i="1"/>
  <c r="C1420" i="1"/>
  <c r="G1420" i="1" s="1"/>
  <c r="D1419" i="1"/>
  <c r="C1419" i="1"/>
  <c r="G1419" i="1" s="1"/>
  <c r="D1418" i="1"/>
  <c r="C1418" i="1"/>
  <c r="G1418" i="1" s="1"/>
  <c r="D1417" i="1"/>
  <c r="C1417" i="1"/>
  <c r="G1417" i="1" s="1"/>
  <c r="D1416" i="1"/>
  <c r="C1416" i="1"/>
  <c r="G1416" i="1" s="1"/>
  <c r="D1415" i="1"/>
  <c r="C1415" i="1"/>
  <c r="G1415" i="1" s="1"/>
  <c r="D1414" i="1"/>
  <c r="C1414" i="1"/>
  <c r="G1414" i="1" s="1"/>
  <c r="D1413" i="1"/>
  <c r="C1413" i="1"/>
  <c r="G1413" i="1" s="1"/>
  <c r="D1412" i="1"/>
  <c r="C1412" i="1"/>
  <c r="G1412" i="1" s="1"/>
  <c r="D1411" i="1"/>
  <c r="C1411" i="1"/>
  <c r="G1411" i="1" s="1"/>
  <c r="D1410" i="1"/>
  <c r="C1410" i="1"/>
  <c r="G1410" i="1" s="1"/>
  <c r="D1409" i="1"/>
  <c r="C1409" i="1"/>
  <c r="G1409" i="1" s="1"/>
  <c r="D1408" i="1"/>
  <c r="C1408" i="1"/>
  <c r="G1408" i="1" s="1"/>
  <c r="D1407" i="1"/>
  <c r="C1407" i="1"/>
  <c r="G1407" i="1" s="1"/>
  <c r="D1406" i="1"/>
  <c r="C1406" i="1"/>
  <c r="G1406" i="1" s="1"/>
  <c r="D1405" i="1"/>
  <c r="C1405" i="1"/>
  <c r="G1405" i="1" s="1"/>
  <c r="D1404" i="1"/>
  <c r="C1404" i="1"/>
  <c r="G1404" i="1" s="1"/>
  <c r="D1403" i="1"/>
  <c r="C1403" i="1"/>
  <c r="G1403" i="1" s="1"/>
  <c r="D1402" i="1"/>
  <c r="C1402" i="1"/>
  <c r="G1402" i="1" s="1"/>
  <c r="D1401" i="1"/>
  <c r="C1401" i="1"/>
  <c r="G1401" i="1" s="1"/>
  <c r="D1400" i="1"/>
  <c r="C1400" i="1"/>
  <c r="G1400" i="1" s="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D1383" i="1"/>
  <c r="C1383" i="1"/>
  <c r="G1383" i="1" s="1"/>
  <c r="D1382" i="1"/>
  <c r="C1382" i="1"/>
  <c r="G1382" i="1" s="1"/>
  <c r="D1381" i="1"/>
  <c r="C1381" i="1"/>
  <c r="G1381" i="1" s="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C1330" i="1"/>
  <c r="G1330" i="1" s="1"/>
  <c r="D1329" i="1"/>
  <c r="C1329" i="1"/>
  <c r="G1329" i="1" s="1"/>
  <c r="D1328" i="1"/>
  <c r="C1328" i="1"/>
  <c r="G1328" i="1" s="1"/>
  <c r="D1327" i="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C1299" i="1"/>
  <c r="H1299" i="1" s="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C1236" i="1"/>
  <c r="G1236" i="1" s="1"/>
  <c r="D1235" i="1"/>
  <c r="C1235" i="1"/>
  <c r="G1235" i="1" s="1"/>
  <c r="D1234" i="1"/>
  <c r="C1234" i="1"/>
  <c r="G1234" i="1" s="1"/>
  <c r="D1233" i="1"/>
  <c r="C1233" i="1"/>
  <c r="G1233" i="1" s="1"/>
  <c r="D1232" i="1"/>
  <c r="C1232" i="1"/>
  <c r="G1232" i="1" s="1"/>
  <c r="D1231" i="1"/>
  <c r="C1231" i="1"/>
  <c r="G1231" i="1" s="1"/>
  <c r="D1230" i="1"/>
  <c r="C1230" i="1"/>
  <c r="G1230" i="1" s="1"/>
  <c r="D1229" i="1"/>
  <c r="C1229" i="1"/>
  <c r="G1229" i="1" s="1"/>
  <c r="D1228" i="1"/>
  <c r="C1228" i="1"/>
  <c r="G1228" i="1" s="1"/>
  <c r="D1227" i="1"/>
  <c r="C1227" i="1"/>
  <c r="G1227" i="1" s="1"/>
  <c r="D1226" i="1"/>
  <c r="C1226" i="1"/>
  <c r="G1226" i="1" s="1"/>
  <c r="D1225" i="1"/>
  <c r="C1225" i="1"/>
  <c r="G1225" i="1" s="1"/>
  <c r="D1224" i="1"/>
  <c r="C1224" i="1"/>
  <c r="G1224" i="1" s="1"/>
  <c r="D1223" i="1"/>
  <c r="C1223" i="1"/>
  <c r="G1223" i="1" s="1"/>
  <c r="C1222" i="1"/>
  <c r="D1221" i="1"/>
  <c r="C1221" i="1"/>
  <c r="G1221" i="1" s="1"/>
  <c r="D1220" i="1"/>
  <c r="C1220" i="1"/>
  <c r="G1220" i="1" s="1"/>
  <c r="D1219" i="1"/>
  <c r="C1219" i="1"/>
  <c r="G1219" i="1" s="1"/>
  <c r="D1218" i="1"/>
  <c r="C1218" i="1"/>
  <c r="G1218" i="1" s="1"/>
  <c r="D1217" i="1"/>
  <c r="C1217" i="1"/>
  <c r="G1217" i="1" s="1"/>
  <c r="D1216" i="1"/>
  <c r="C1216" i="1"/>
  <c r="G1216" i="1" s="1"/>
  <c r="D1215" i="1"/>
  <c r="C1215" i="1"/>
  <c r="G1215" i="1" s="1"/>
  <c r="C1214" i="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C1183" i="1"/>
  <c r="G1183" i="1" s="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C1154" i="1"/>
  <c r="G1154" i="1" s="1"/>
  <c r="D1153" i="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D1129" i="1"/>
  <c r="H1129" i="1" s="1"/>
  <c r="C1129" i="1"/>
  <c r="G1129" i="1" s="1"/>
  <c r="D1128" i="1"/>
  <c r="H1128" i="1" s="1"/>
  <c r="C1128" i="1"/>
  <c r="G1128" i="1" s="1"/>
  <c r="D1127" i="1"/>
  <c r="H1127" i="1" s="1"/>
  <c r="C1127" i="1"/>
  <c r="G1127" i="1" s="1"/>
  <c r="D1126" i="1"/>
  <c r="H1126" i="1" s="1"/>
  <c r="C1126" i="1"/>
  <c r="G1126" i="1" s="1"/>
  <c r="D1125" i="1"/>
  <c r="H1125" i="1" s="1"/>
  <c r="C1125" i="1"/>
  <c r="G1125" i="1" s="1"/>
  <c r="C1124" i="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H1112" i="1" s="1"/>
  <c r="C1112" i="1"/>
  <c r="G1112" i="1" s="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H1096" i="1" s="1"/>
  <c r="C1096" i="1"/>
  <c r="G1096" i="1" s="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D1065" i="1"/>
  <c r="D1064" i="1"/>
  <c r="H1064" i="1" s="1"/>
  <c r="C1064" i="1"/>
  <c r="G1064" i="1" s="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H1056" i="1" s="1"/>
  <c r="C1056" i="1"/>
  <c r="G1056" i="1" s="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G1050" i="1" s="1"/>
  <c r="D1049" i="1"/>
  <c r="H1049" i="1" s="1"/>
  <c r="C1049" i="1"/>
  <c r="G1049" i="1" s="1"/>
  <c r="D1048" i="1"/>
  <c r="H1048" i="1" s="1"/>
  <c r="C1048" i="1"/>
  <c r="G1048" i="1" s="1"/>
  <c r="D1047" i="1"/>
  <c r="H1047" i="1" s="1"/>
  <c r="C1047" i="1"/>
  <c r="G1047" i="1" s="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H1033" i="1" s="1"/>
  <c r="C1033" i="1"/>
  <c r="G1033" i="1" s="1"/>
  <c r="D1032" i="1"/>
  <c r="H1032" i="1" s="1"/>
  <c r="C1032" i="1"/>
  <c r="G1032" i="1" s="1"/>
  <c r="D1031" i="1"/>
  <c r="H1031" i="1" s="1"/>
  <c r="C1031" i="1"/>
  <c r="G1031" i="1" s="1"/>
  <c r="D1030" i="1"/>
  <c r="H1030" i="1" s="1"/>
  <c r="C1030" i="1"/>
  <c r="G1030" i="1" s="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G1023" i="1" s="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H1014" i="1" s="1"/>
  <c r="C1014" i="1"/>
  <c r="G1014" i="1" s="1"/>
  <c r="D1013" i="1"/>
  <c r="H1013" i="1" s="1"/>
  <c r="C1013" i="1"/>
  <c r="G1013" i="1" s="1"/>
  <c r="D1012" i="1"/>
  <c r="H1012" i="1" s="1"/>
  <c r="C1012" i="1"/>
  <c r="G1012" i="1" s="1"/>
  <c r="D1011" i="1"/>
  <c r="H1011" i="1" s="1"/>
  <c r="C1011" i="1"/>
  <c r="G1011" i="1" s="1"/>
  <c r="D1010" i="1"/>
  <c r="H1010" i="1" s="1"/>
  <c r="C1010" i="1"/>
  <c r="G1010" i="1" s="1"/>
  <c r="D1009" i="1"/>
  <c r="H1009" i="1" s="1"/>
  <c r="C1009" i="1"/>
  <c r="G1009" i="1" s="1"/>
  <c r="D1008" i="1"/>
  <c r="H1008" i="1" s="1"/>
  <c r="C1008" i="1"/>
  <c r="G1008" i="1" s="1"/>
  <c r="D1007" i="1"/>
  <c r="H1007" i="1" s="1"/>
  <c r="C1007" i="1"/>
  <c r="G1007" i="1" s="1"/>
  <c r="D1006" i="1"/>
  <c r="H1006" i="1" s="1"/>
  <c r="C1006" i="1"/>
  <c r="G1006" i="1" s="1"/>
  <c r="D1005" i="1"/>
  <c r="H1005" i="1" s="1"/>
  <c r="C1005" i="1"/>
  <c r="G1005" i="1" s="1"/>
  <c r="D1004" i="1"/>
  <c r="H1004" i="1" s="1"/>
  <c r="C1004" i="1"/>
  <c r="G1004" i="1" s="1"/>
  <c r="D1003" i="1"/>
  <c r="H1003" i="1" s="1"/>
  <c r="C1003" i="1"/>
  <c r="G1003" i="1" s="1"/>
  <c r="D1002" i="1"/>
  <c r="H1002" i="1" s="1"/>
  <c r="C1002" i="1"/>
  <c r="G1002" i="1" s="1"/>
  <c r="D1001" i="1"/>
  <c r="H1001" i="1" s="1"/>
  <c r="C1001" i="1"/>
  <c r="G1001" i="1" s="1"/>
  <c r="D1000" i="1"/>
  <c r="H1000" i="1" s="1"/>
  <c r="C1000" i="1"/>
  <c r="G1000" i="1" s="1"/>
  <c r="D999" i="1"/>
  <c r="H999" i="1" s="1"/>
  <c r="C999" i="1"/>
  <c r="G999" i="1" s="1"/>
  <c r="D998" i="1"/>
  <c r="H998" i="1" s="1"/>
  <c r="C998" i="1"/>
  <c r="G998" i="1" s="1"/>
  <c r="D997" i="1"/>
  <c r="H997" i="1" s="1"/>
  <c r="C997" i="1"/>
  <c r="G997" i="1" s="1"/>
  <c r="D996" i="1"/>
  <c r="H996" i="1" s="1"/>
  <c r="C996" i="1"/>
  <c r="G996" i="1" s="1"/>
  <c r="D995" i="1"/>
  <c r="H995" i="1" s="1"/>
  <c r="C995" i="1"/>
  <c r="G995" i="1" s="1"/>
  <c r="D994" i="1"/>
  <c r="H994" i="1" s="1"/>
  <c r="C994" i="1"/>
  <c r="G994" i="1" s="1"/>
  <c r="D993" i="1"/>
  <c r="H993" i="1" s="1"/>
  <c r="C993" i="1"/>
  <c r="G993" i="1" s="1"/>
  <c r="D992" i="1"/>
  <c r="H992" i="1" s="1"/>
  <c r="C992" i="1"/>
  <c r="G992" i="1" s="1"/>
  <c r="D991" i="1"/>
  <c r="H991" i="1" s="1"/>
  <c r="C991" i="1"/>
  <c r="G991" i="1" s="1"/>
  <c r="D990" i="1"/>
  <c r="H990" i="1" s="1"/>
  <c r="C990" i="1"/>
  <c r="G990" i="1" s="1"/>
  <c r="D989" i="1"/>
  <c r="H989" i="1" s="1"/>
  <c r="C989" i="1"/>
  <c r="G989" i="1" s="1"/>
  <c r="D988" i="1"/>
  <c r="H988" i="1" s="1"/>
  <c r="C988" i="1"/>
  <c r="G988" i="1" s="1"/>
  <c r="D987" i="1"/>
  <c r="H987" i="1" s="1"/>
  <c r="C987" i="1"/>
  <c r="G987" i="1" s="1"/>
  <c r="D986" i="1"/>
  <c r="H986" i="1" s="1"/>
  <c r="C986" i="1"/>
  <c r="G986" i="1" s="1"/>
  <c r="D985" i="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D712" i="1"/>
  <c r="H712" i="1" s="1"/>
  <c r="C712" i="1"/>
  <c r="G712" i="1" s="1"/>
  <c r="D711" i="1"/>
  <c r="H711" i="1" s="1"/>
  <c r="C711" i="1"/>
  <c r="G711" i="1" s="1"/>
  <c r="D710" i="1"/>
  <c r="C710" i="1"/>
  <c r="G710" i="1" s="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D669" i="1"/>
  <c r="C669" i="1"/>
  <c r="G669" i="1" s="1"/>
  <c r="D668" i="1"/>
  <c r="H668" i="1" s="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D648" i="1"/>
  <c r="H648" i="1" s="1"/>
  <c r="C648" i="1"/>
  <c r="G648" i="1" s="1"/>
  <c r="D647" i="1"/>
  <c r="H647" i="1" s="1"/>
  <c r="C647" i="1"/>
  <c r="D646" i="1"/>
  <c r="H646" i="1" s="1"/>
  <c r="C646" i="1"/>
  <c r="G646" i="1" s="1"/>
  <c r="D645" i="1"/>
  <c r="H645" i="1" s="1"/>
  <c r="C645" i="1"/>
  <c r="D644" i="1"/>
  <c r="H644" i="1" s="1"/>
  <c r="C644" i="1"/>
  <c r="D643" i="1"/>
  <c r="H643" i="1" s="1"/>
  <c r="C643" i="1"/>
  <c r="D642" i="1"/>
  <c r="H642" i="1" s="1"/>
  <c r="C642" i="1"/>
  <c r="D641" i="1"/>
  <c r="H641" i="1" s="1"/>
  <c r="C641" i="1"/>
  <c r="G641" i="1" s="1"/>
  <c r="C638" i="1"/>
  <c r="D637" i="1"/>
  <c r="H637" i="1" s="1"/>
  <c r="C637" i="1"/>
  <c r="G637" i="1" s="1"/>
  <c r="D632" i="1"/>
  <c r="H632" i="1" s="1"/>
  <c r="C632" i="1"/>
  <c r="G632" i="1" s="1"/>
  <c r="D631" i="1"/>
  <c r="H631" i="1" s="1"/>
  <c r="C631" i="1"/>
  <c r="G631" i="1" s="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H621" i="1"/>
  <c r="D621" i="1"/>
  <c r="C621" i="1"/>
  <c r="G621" i="1" s="1"/>
  <c r="D620" i="1"/>
  <c r="H620" i="1" s="1"/>
  <c r="C620" i="1"/>
  <c r="D619" i="1"/>
  <c r="H618" i="1"/>
  <c r="D618" i="1"/>
  <c r="C618" i="1"/>
  <c r="G618" i="1" s="1"/>
  <c r="D617" i="1"/>
  <c r="H617" i="1" s="1"/>
  <c r="C617" i="1"/>
  <c r="H616" i="1"/>
  <c r="D616" i="1"/>
  <c r="C616" i="1"/>
  <c r="G616" i="1" s="1"/>
  <c r="D615" i="1"/>
  <c r="H615" i="1" s="1"/>
  <c r="C615" i="1"/>
  <c r="H614" i="1"/>
  <c r="D614" i="1"/>
  <c r="C614" i="1"/>
  <c r="G614" i="1" s="1"/>
  <c r="D613" i="1"/>
  <c r="H613" i="1" s="1"/>
  <c r="C613" i="1"/>
  <c r="H612" i="1"/>
  <c r="D612" i="1"/>
  <c r="C612" i="1"/>
  <c r="G612" i="1" s="1"/>
  <c r="D611" i="1"/>
  <c r="H611" i="1" s="1"/>
  <c r="C611" i="1"/>
  <c r="H610" i="1"/>
  <c r="D610" i="1"/>
  <c r="C610" i="1"/>
  <c r="G610" i="1" s="1"/>
  <c r="D609" i="1"/>
  <c r="H609" i="1" s="1"/>
  <c r="C609" i="1"/>
  <c r="H608" i="1"/>
  <c r="D608" i="1"/>
  <c r="C608" i="1"/>
  <c r="G608" i="1" s="1"/>
  <c r="D607" i="1"/>
  <c r="H607" i="1" s="1"/>
  <c r="C607" i="1"/>
  <c r="H606" i="1"/>
  <c r="D606" i="1"/>
  <c r="C606" i="1"/>
  <c r="G606" i="1" s="1"/>
  <c r="D605" i="1"/>
  <c r="H605" i="1" s="1"/>
  <c r="C605" i="1"/>
  <c r="H604" i="1"/>
  <c r="D604" i="1"/>
  <c r="C604" i="1"/>
  <c r="G604" i="1" s="1"/>
  <c r="D603" i="1"/>
  <c r="H603" i="1" s="1"/>
  <c r="C603" i="1"/>
  <c r="H602" i="1"/>
  <c r="D602" i="1"/>
  <c r="C602" i="1"/>
  <c r="G602" i="1" s="1"/>
  <c r="D601" i="1"/>
  <c r="H601" i="1" s="1"/>
  <c r="C601" i="1"/>
  <c r="H600" i="1"/>
  <c r="D600" i="1"/>
  <c r="C600" i="1"/>
  <c r="G600" i="1" s="1"/>
  <c r="C599" i="1"/>
  <c r="H598" i="1"/>
  <c r="D598" i="1"/>
  <c r="C598" i="1"/>
  <c r="G598" i="1" s="1"/>
  <c r="D597" i="1"/>
  <c r="H597" i="1" s="1"/>
  <c r="C597" i="1"/>
  <c r="H596" i="1"/>
  <c r="D596" i="1"/>
  <c r="C596" i="1"/>
  <c r="G596" i="1" s="1"/>
  <c r="D595" i="1"/>
  <c r="H595" i="1" s="1"/>
  <c r="C595" i="1"/>
  <c r="H594" i="1"/>
  <c r="D594" i="1"/>
  <c r="C594" i="1"/>
  <c r="G594" i="1" s="1"/>
  <c r="D593" i="1"/>
  <c r="H593" i="1" s="1"/>
  <c r="C593" i="1"/>
  <c r="H592" i="1"/>
  <c r="D592" i="1"/>
  <c r="C592" i="1"/>
  <c r="G592" i="1" s="1"/>
  <c r="D591" i="1"/>
  <c r="H591" i="1" s="1"/>
  <c r="C591" i="1"/>
  <c r="H590" i="1"/>
  <c r="D590" i="1"/>
  <c r="C590" i="1"/>
  <c r="G590" i="1" s="1"/>
  <c r="D589" i="1"/>
  <c r="H589" i="1" s="1"/>
  <c r="C589" i="1"/>
  <c r="H588" i="1"/>
  <c r="D588" i="1"/>
  <c r="C588" i="1"/>
  <c r="G588" i="1" s="1"/>
  <c r="D586" i="1"/>
  <c r="H586" i="1" s="1"/>
  <c r="C586" i="1"/>
  <c r="H585" i="1"/>
  <c r="D585" i="1"/>
  <c r="C585" i="1"/>
  <c r="G585" i="1" s="1"/>
  <c r="D584" i="1"/>
  <c r="H584" i="1" s="1"/>
  <c r="C584" i="1"/>
  <c r="H583" i="1"/>
  <c r="D583" i="1"/>
  <c r="C583" i="1"/>
  <c r="G583" i="1" s="1"/>
  <c r="D582" i="1"/>
  <c r="H582" i="1" s="1"/>
  <c r="C582" i="1"/>
  <c r="H581" i="1"/>
  <c r="D581" i="1"/>
  <c r="C581" i="1"/>
  <c r="G581" i="1" s="1"/>
  <c r="D580" i="1"/>
  <c r="H580" i="1" s="1"/>
  <c r="C580" i="1"/>
  <c r="H579" i="1"/>
  <c r="D579" i="1"/>
  <c r="C579" i="1"/>
  <c r="G579" i="1" s="1"/>
  <c r="D578" i="1"/>
  <c r="H578" i="1" s="1"/>
  <c r="C578" i="1"/>
  <c r="H577" i="1"/>
  <c r="D577" i="1"/>
  <c r="C577" i="1"/>
  <c r="G577" i="1" s="1"/>
  <c r="D576" i="1"/>
  <c r="H576" i="1" s="1"/>
  <c r="C576" i="1"/>
  <c r="H575" i="1"/>
  <c r="D575" i="1"/>
  <c r="C575" i="1"/>
  <c r="G575" i="1" s="1"/>
  <c r="D574" i="1"/>
  <c r="H574" i="1" s="1"/>
  <c r="C574" i="1"/>
  <c r="H573" i="1"/>
  <c r="D573" i="1"/>
  <c r="C573" i="1"/>
  <c r="G573" i="1" s="1"/>
  <c r="D572" i="1"/>
  <c r="H572" i="1" s="1"/>
  <c r="C572" i="1"/>
  <c r="H571" i="1"/>
  <c r="D571" i="1"/>
  <c r="C571" i="1"/>
  <c r="G571" i="1" s="1"/>
  <c r="D570" i="1"/>
  <c r="H570" i="1" s="1"/>
  <c r="C570" i="1"/>
  <c r="H569" i="1"/>
  <c r="D569" i="1"/>
  <c r="C569" i="1"/>
  <c r="G569" i="1" s="1"/>
  <c r="D568" i="1"/>
  <c r="H568" i="1" s="1"/>
  <c r="C568" i="1"/>
  <c r="H567" i="1"/>
  <c r="D567" i="1"/>
  <c r="C567" i="1"/>
  <c r="G567" i="1" s="1"/>
  <c r="D566" i="1"/>
  <c r="H566" i="1" s="1"/>
  <c r="C566" i="1"/>
  <c r="H565" i="1"/>
  <c r="D565" i="1"/>
  <c r="C565" i="1"/>
  <c r="G565" i="1" s="1"/>
  <c r="D564" i="1"/>
  <c r="H564" i="1" s="1"/>
  <c r="C564" i="1"/>
  <c r="H563" i="1"/>
  <c r="D563" i="1"/>
  <c r="C563" i="1"/>
  <c r="G563" i="1" s="1"/>
  <c r="D562" i="1"/>
  <c r="H562" i="1" s="1"/>
  <c r="C562" i="1"/>
  <c r="D561" i="1"/>
  <c r="H560" i="1"/>
  <c r="D560" i="1"/>
  <c r="C560" i="1"/>
  <c r="G560" i="1" s="1"/>
  <c r="D559" i="1"/>
  <c r="H559" i="1" s="1"/>
  <c r="C559" i="1"/>
  <c r="H558" i="1"/>
  <c r="D558" i="1"/>
  <c r="C558" i="1"/>
  <c r="G558" i="1" s="1"/>
  <c r="D557" i="1"/>
  <c r="H557" i="1" s="1"/>
  <c r="C557" i="1"/>
  <c r="H556" i="1"/>
  <c r="D556" i="1"/>
  <c r="C556" i="1"/>
  <c r="G556" i="1" s="1"/>
  <c r="D555" i="1"/>
  <c r="H555" i="1" s="1"/>
  <c r="C555" i="1"/>
  <c r="H554" i="1"/>
  <c r="D554" i="1"/>
  <c r="C554" i="1"/>
  <c r="G554" i="1" s="1"/>
  <c r="D553" i="1"/>
  <c r="H553" i="1" s="1"/>
  <c r="C553" i="1"/>
  <c r="H552" i="1"/>
  <c r="D552" i="1"/>
  <c r="C552" i="1"/>
  <c r="G552" i="1" s="1"/>
  <c r="D551" i="1"/>
  <c r="H551" i="1" s="1"/>
  <c r="C551" i="1"/>
  <c r="H550" i="1"/>
  <c r="D550" i="1"/>
  <c r="C550" i="1"/>
  <c r="G550" i="1" s="1"/>
  <c r="D549" i="1"/>
  <c r="H549" i="1" s="1"/>
  <c r="C549" i="1"/>
  <c r="H548" i="1"/>
  <c r="D548" i="1"/>
  <c r="C548" i="1"/>
  <c r="G548" i="1" s="1"/>
  <c r="D547" i="1"/>
  <c r="H547" i="1" s="1"/>
  <c r="C547" i="1"/>
  <c r="H546" i="1"/>
  <c r="D546" i="1"/>
  <c r="C546" i="1"/>
  <c r="G546" i="1" s="1"/>
  <c r="D545" i="1"/>
  <c r="H545" i="1" s="1"/>
  <c r="C545" i="1"/>
  <c r="H544" i="1"/>
  <c r="D544" i="1"/>
  <c r="C544" i="1"/>
  <c r="G544" i="1" s="1"/>
  <c r="D543" i="1"/>
  <c r="H543" i="1" s="1"/>
  <c r="C543" i="1"/>
  <c r="H542" i="1"/>
  <c r="D542" i="1"/>
  <c r="C542" i="1"/>
  <c r="G542" i="1" s="1"/>
  <c r="D541" i="1"/>
  <c r="H541" i="1" s="1"/>
  <c r="C541" i="1"/>
  <c r="H540" i="1"/>
  <c r="D540" i="1"/>
  <c r="C540" i="1"/>
  <c r="G540" i="1" s="1"/>
  <c r="D539" i="1"/>
  <c r="H539" i="1" s="1"/>
  <c r="C539" i="1"/>
  <c r="H538" i="1"/>
  <c r="D538" i="1"/>
  <c r="C538" i="1"/>
  <c r="G538" i="1" s="1"/>
  <c r="D537" i="1"/>
  <c r="H537" i="1" s="1"/>
  <c r="C537" i="1"/>
  <c r="H536" i="1"/>
  <c r="D536" i="1"/>
  <c r="C536" i="1"/>
  <c r="G536" i="1" s="1"/>
  <c r="D535" i="1"/>
  <c r="H535" i="1" s="1"/>
  <c r="C535" i="1"/>
  <c r="H534" i="1"/>
  <c r="D534" i="1"/>
  <c r="C534" i="1"/>
  <c r="G534" i="1" s="1"/>
  <c r="D533" i="1"/>
  <c r="H533" i="1" s="1"/>
  <c r="C533" i="1"/>
  <c r="H532" i="1"/>
  <c r="D532" i="1"/>
  <c r="C532" i="1"/>
  <c r="G532" i="1" s="1"/>
  <c r="D531" i="1"/>
  <c r="H531" i="1" s="1"/>
  <c r="C531" i="1"/>
  <c r="H530" i="1"/>
  <c r="D530" i="1"/>
  <c r="C530" i="1"/>
  <c r="G530" i="1" s="1"/>
  <c r="D529" i="1"/>
  <c r="H529" i="1" s="1"/>
  <c r="C529" i="1"/>
  <c r="H528" i="1"/>
  <c r="D528" i="1"/>
  <c r="C528" i="1"/>
  <c r="G528" i="1" s="1"/>
  <c r="D527" i="1"/>
  <c r="H527" i="1" s="1"/>
  <c r="C527" i="1"/>
  <c r="H526" i="1"/>
  <c r="D526" i="1"/>
  <c r="C526" i="1"/>
  <c r="G526" i="1" s="1"/>
  <c r="D525" i="1"/>
  <c r="H525" i="1" s="1"/>
  <c r="C525" i="1"/>
  <c r="H524" i="1"/>
  <c r="D524" i="1"/>
  <c r="C524" i="1"/>
  <c r="G524" i="1" s="1"/>
  <c r="D523" i="1"/>
  <c r="D521" i="1"/>
  <c r="H521" i="1" s="1"/>
  <c r="C521" i="1"/>
  <c r="H520" i="1"/>
  <c r="D520" i="1"/>
  <c r="C520" i="1"/>
  <c r="G520" i="1" s="1"/>
  <c r="D519" i="1"/>
  <c r="H519" i="1" s="1"/>
  <c r="C519" i="1"/>
  <c r="H518" i="1"/>
  <c r="D518" i="1"/>
  <c r="C518" i="1"/>
  <c r="G518" i="1" s="1"/>
  <c r="D517" i="1"/>
  <c r="H517" i="1" s="1"/>
  <c r="C517" i="1"/>
  <c r="H516" i="1"/>
  <c r="D516" i="1"/>
  <c r="C516" i="1"/>
  <c r="G516" i="1" s="1"/>
  <c r="D515" i="1"/>
  <c r="H515" i="1" s="1"/>
  <c r="C515" i="1"/>
  <c r="H514" i="1"/>
  <c r="D514" i="1"/>
  <c r="C514" i="1"/>
  <c r="G514" i="1" s="1"/>
  <c r="D513" i="1"/>
  <c r="H513" i="1" s="1"/>
  <c r="C513" i="1"/>
  <c r="H512" i="1"/>
  <c r="D512" i="1"/>
  <c r="C512" i="1"/>
  <c r="G512" i="1" s="1"/>
  <c r="D511" i="1"/>
  <c r="H511" i="1" s="1"/>
  <c r="C511" i="1"/>
  <c r="H510" i="1"/>
  <c r="D510" i="1"/>
  <c r="C510" i="1"/>
  <c r="G510" i="1" s="1"/>
  <c r="D509" i="1"/>
  <c r="H509" i="1" s="1"/>
  <c r="C509" i="1"/>
  <c r="H508" i="1"/>
  <c r="D508" i="1"/>
  <c r="C508" i="1"/>
  <c r="G508" i="1" s="1"/>
  <c r="D507" i="1"/>
  <c r="H507" i="1" s="1"/>
  <c r="C507" i="1"/>
  <c r="H506" i="1"/>
  <c r="D506" i="1"/>
  <c r="C506" i="1"/>
  <c r="G506" i="1" s="1"/>
  <c r="D505" i="1"/>
  <c r="H505" i="1" s="1"/>
  <c r="C505" i="1"/>
  <c r="H504" i="1"/>
  <c r="D504" i="1"/>
  <c r="C504" i="1"/>
  <c r="G504" i="1" s="1"/>
  <c r="D503" i="1"/>
  <c r="H503" i="1" s="1"/>
  <c r="C503" i="1"/>
  <c r="H502" i="1"/>
  <c r="D502" i="1"/>
  <c r="C502" i="1"/>
  <c r="G502" i="1" s="1"/>
  <c r="D501" i="1"/>
  <c r="H501" i="1" s="1"/>
  <c r="C501" i="1"/>
  <c r="H500" i="1"/>
  <c r="D500" i="1"/>
  <c r="C500" i="1"/>
  <c r="G500" i="1" s="1"/>
  <c r="D499" i="1"/>
  <c r="H499" i="1" s="1"/>
  <c r="C499" i="1"/>
  <c r="H498" i="1"/>
  <c r="D498" i="1"/>
  <c r="C498" i="1"/>
  <c r="G498" i="1" s="1"/>
  <c r="D497" i="1"/>
  <c r="H497" i="1" s="1"/>
  <c r="C497" i="1"/>
  <c r="H496" i="1"/>
  <c r="D496" i="1"/>
  <c r="C496" i="1"/>
  <c r="G496" i="1" s="1"/>
  <c r="D495" i="1"/>
  <c r="H495" i="1" s="1"/>
  <c r="C495" i="1"/>
  <c r="H494" i="1"/>
  <c r="D494" i="1"/>
  <c r="C494" i="1"/>
  <c r="G494" i="1" s="1"/>
  <c r="D493" i="1"/>
  <c r="H493" i="1" s="1"/>
  <c r="C493" i="1"/>
  <c r="H492" i="1"/>
  <c r="D492" i="1"/>
  <c r="C492" i="1"/>
  <c r="G492" i="1" s="1"/>
  <c r="D491" i="1"/>
  <c r="H491" i="1" s="1"/>
  <c r="C491" i="1"/>
  <c r="H490" i="1"/>
  <c r="D490" i="1"/>
  <c r="C490" i="1"/>
  <c r="G490" i="1" s="1"/>
  <c r="D489" i="1"/>
  <c r="H489" i="1" s="1"/>
  <c r="C489" i="1"/>
  <c r="H488" i="1"/>
  <c r="D488" i="1"/>
  <c r="C488" i="1"/>
  <c r="G488" i="1" s="1"/>
  <c r="D487" i="1"/>
  <c r="H487" i="1" s="1"/>
  <c r="C487" i="1"/>
  <c r="H486" i="1"/>
  <c r="D486" i="1"/>
  <c r="C486" i="1"/>
  <c r="G486" i="1" s="1"/>
  <c r="D485" i="1"/>
  <c r="H485" i="1" s="1"/>
  <c r="C485" i="1"/>
  <c r="H484" i="1"/>
  <c r="D484" i="1"/>
  <c r="C484" i="1"/>
  <c r="G484" i="1" s="1"/>
  <c r="D483" i="1"/>
  <c r="H483" i="1" s="1"/>
  <c r="C483" i="1"/>
  <c r="H482" i="1"/>
  <c r="D482" i="1"/>
  <c r="C482" i="1"/>
  <c r="G482" i="1" s="1"/>
  <c r="D481" i="1"/>
  <c r="H481" i="1" s="1"/>
  <c r="C481" i="1"/>
  <c r="H480" i="1"/>
  <c r="D480" i="1"/>
  <c r="C480" i="1"/>
  <c r="G480" i="1" s="1"/>
  <c r="D479" i="1"/>
  <c r="H479" i="1" s="1"/>
  <c r="C479" i="1"/>
  <c r="C478" i="1"/>
  <c r="D477" i="1"/>
  <c r="H477" i="1" s="1"/>
  <c r="C477" i="1"/>
  <c r="H476" i="1"/>
  <c r="D476" i="1"/>
  <c r="C476" i="1"/>
  <c r="G476" i="1" s="1"/>
  <c r="D475" i="1"/>
  <c r="H475" i="1" s="1"/>
  <c r="C475" i="1"/>
  <c r="H474" i="1"/>
  <c r="D474" i="1"/>
  <c r="C474" i="1"/>
  <c r="G474" i="1" s="1"/>
  <c r="D473" i="1"/>
  <c r="H473" i="1" s="1"/>
  <c r="C473" i="1"/>
  <c r="H472" i="1"/>
  <c r="D472" i="1"/>
  <c r="C472" i="1"/>
  <c r="G472" i="1" s="1"/>
  <c r="D471" i="1"/>
  <c r="H471" i="1" s="1"/>
  <c r="C471" i="1"/>
  <c r="H470" i="1"/>
  <c r="D470" i="1"/>
  <c r="C470" i="1"/>
  <c r="G470" i="1" s="1"/>
  <c r="D469" i="1"/>
  <c r="H469" i="1" s="1"/>
  <c r="C469" i="1"/>
  <c r="H468" i="1"/>
  <c r="D468" i="1"/>
  <c r="C468" i="1"/>
  <c r="G468" i="1" s="1"/>
  <c r="D467" i="1"/>
  <c r="C467" i="1"/>
  <c r="D466" i="1"/>
  <c r="H466" i="1" s="1"/>
  <c r="C466" i="1"/>
  <c r="G466" i="1" s="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D413" i="1"/>
  <c r="H413" i="1" s="1"/>
  <c r="C413" i="1"/>
  <c r="G413" i="1" s="1"/>
  <c r="D412" i="1"/>
  <c r="H412" i="1" s="1"/>
  <c r="C412" i="1"/>
  <c r="G412" i="1" s="1"/>
  <c r="D411" i="1"/>
  <c r="H411" i="1" s="1"/>
  <c r="C411" i="1"/>
  <c r="G411" i="1" s="1"/>
  <c r="D406" i="1"/>
  <c r="H406" i="1" s="1"/>
  <c r="C406" i="1"/>
  <c r="G406" i="1" s="1"/>
  <c r="D405" i="1"/>
  <c r="H405" i="1" s="1"/>
  <c r="C405" i="1"/>
  <c r="G405" i="1" s="1"/>
  <c r="D404" i="1"/>
  <c r="H404" i="1" s="1"/>
  <c r="C404" i="1"/>
  <c r="G404" i="1" s="1"/>
  <c r="D401" i="1"/>
  <c r="H401" i="1" s="1"/>
  <c r="C401" i="1"/>
  <c r="G401" i="1" s="1"/>
  <c r="D400" i="1"/>
  <c r="H400" i="1" s="1"/>
  <c r="C400" i="1"/>
  <c r="G400" i="1" s="1"/>
  <c r="D399" i="1"/>
  <c r="H399" i="1" s="1"/>
  <c r="C399" i="1"/>
  <c r="G399" i="1" s="1"/>
  <c r="D398" i="1"/>
  <c r="H398" i="1" s="1"/>
  <c r="C398" i="1"/>
  <c r="G398" i="1" s="1"/>
  <c r="C397" i="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C379" i="1"/>
  <c r="G379" i="1" s="1"/>
  <c r="D378" i="1"/>
  <c r="C378" i="1"/>
  <c r="G378" i="1" s="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G367" i="1" s="1"/>
  <c r="D366" i="1"/>
  <c r="H366" i="1" s="1"/>
  <c r="C366" i="1"/>
  <c r="G366" i="1" s="1"/>
  <c r="D365" i="1"/>
  <c r="H365" i="1" s="1"/>
  <c r="C365" i="1"/>
  <c r="G365" i="1" s="1"/>
  <c r="D364" i="1"/>
  <c r="H364" i="1" s="1"/>
  <c r="C364" i="1"/>
  <c r="G364" i="1" s="1"/>
  <c r="D363" i="1"/>
  <c r="H363" i="1" s="1"/>
  <c r="C363" i="1"/>
  <c r="G363" i="1" s="1"/>
  <c r="D362" i="1"/>
  <c r="H362" i="1" s="1"/>
  <c r="C362" i="1"/>
  <c r="G362" i="1" s="1"/>
  <c r="D361" i="1"/>
  <c r="H361" i="1" s="1"/>
  <c r="C361" i="1"/>
  <c r="G361" i="1" s="1"/>
  <c r="D360" i="1"/>
  <c r="H360" i="1" s="1"/>
  <c r="C360" i="1"/>
  <c r="G360" i="1" s="1"/>
  <c r="C359" i="1"/>
  <c r="C358" i="1"/>
  <c r="H357" i="1"/>
  <c r="D357" i="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C346" i="1"/>
  <c r="D344" i="1"/>
  <c r="H344" i="1" s="1"/>
  <c r="C344" i="1"/>
  <c r="G344" i="1" s="1"/>
  <c r="D343" i="1"/>
  <c r="H343" i="1" s="1"/>
  <c r="C343" i="1"/>
  <c r="G343" i="1" s="1"/>
  <c r="H342" i="1"/>
  <c r="D342" i="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H336" i="1"/>
  <c r="D336" i="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H325" i="1"/>
  <c r="D325" i="1"/>
  <c r="C325" i="1"/>
  <c r="G325" i="1" s="1"/>
  <c r="D324" i="1"/>
  <c r="H324" i="1" s="1"/>
  <c r="C324" i="1"/>
  <c r="G324" i="1" s="1"/>
  <c r="D323" i="1"/>
  <c r="H323" i="1" s="1"/>
  <c r="C323" i="1"/>
  <c r="G323" i="1" s="1"/>
  <c r="H322" i="1"/>
  <c r="D322" i="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H308" i="1"/>
  <c r="D308" i="1"/>
  <c r="C308" i="1"/>
  <c r="G308" i="1" s="1"/>
  <c r="D307" i="1"/>
  <c r="H307" i="1" s="1"/>
  <c r="C307" i="1"/>
  <c r="G307" i="1" s="1"/>
  <c r="D306" i="1"/>
  <c r="H306" i="1" s="1"/>
  <c r="C306" i="1"/>
  <c r="G306" i="1" s="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C294" i="1"/>
  <c r="D292" i="1"/>
  <c r="H292" i="1" s="1"/>
  <c r="C292" i="1"/>
  <c r="G292" i="1" s="1"/>
  <c r="D291" i="1"/>
  <c r="H291" i="1" s="1"/>
  <c r="C291" i="1"/>
  <c r="G291" i="1" s="1"/>
  <c r="D290" i="1"/>
  <c r="H290" i="1" s="1"/>
  <c r="C290" i="1"/>
  <c r="G290" i="1" s="1"/>
  <c r="D289" i="1"/>
  <c r="H289" i="1" s="1"/>
  <c r="C289" i="1"/>
  <c r="G289" i="1" s="1"/>
  <c r="D288" i="1"/>
  <c r="H288" i="1" s="1"/>
  <c r="C288" i="1"/>
  <c r="G288" i="1" s="1"/>
  <c r="D284" i="1"/>
  <c r="H284" i="1" s="1"/>
  <c r="C284" i="1"/>
  <c r="G284" i="1" s="1"/>
  <c r="H283" i="1"/>
  <c r="D283" i="1"/>
  <c r="C283" i="1"/>
  <c r="G283" i="1" s="1"/>
  <c r="D282" i="1"/>
  <c r="H282" i="1" s="1"/>
  <c r="C282" i="1"/>
  <c r="G282" i="1" s="1"/>
  <c r="D281" i="1"/>
  <c r="H281" i="1" s="1"/>
  <c r="C281" i="1"/>
  <c r="G281" i="1" s="1"/>
  <c r="H280" i="1"/>
  <c r="D280" i="1"/>
  <c r="C280" i="1"/>
  <c r="G280" i="1" s="1"/>
  <c r="D279" i="1"/>
  <c r="H279" i="1" s="1"/>
  <c r="C279" i="1"/>
  <c r="G279" i="1" s="1"/>
  <c r="D278" i="1"/>
  <c r="H278" i="1" s="1"/>
  <c r="C278" i="1"/>
  <c r="G278" i="1" s="1"/>
  <c r="D277" i="1"/>
  <c r="H277" i="1" s="1"/>
  <c r="C277" i="1"/>
  <c r="G277" i="1" s="1"/>
  <c r="H276" i="1"/>
  <c r="D276" i="1"/>
  <c r="C276" i="1"/>
  <c r="G276" i="1" s="1"/>
  <c r="D275" i="1"/>
  <c r="H275" i="1" s="1"/>
  <c r="C275" i="1"/>
  <c r="G275" i="1" s="1"/>
  <c r="D274" i="1"/>
  <c r="H274" i="1" s="1"/>
  <c r="C274" i="1"/>
  <c r="G274" i="1" s="1"/>
  <c r="D273" i="1"/>
  <c r="H273" i="1" s="1"/>
  <c r="C273" i="1"/>
  <c r="G273" i="1" s="1"/>
  <c r="D272" i="1"/>
  <c r="H272" i="1" s="1"/>
  <c r="C272" i="1"/>
  <c r="G272" i="1" s="1"/>
  <c r="D271" i="1"/>
  <c r="H271" i="1" s="1"/>
  <c r="C271" i="1"/>
  <c r="H270" i="1"/>
  <c r="D270" i="1"/>
  <c r="C270" i="1"/>
  <c r="G270" i="1" s="1"/>
  <c r="D269" i="1"/>
  <c r="H269" i="1" s="1"/>
  <c r="C269" i="1"/>
  <c r="H268" i="1"/>
  <c r="D268" i="1"/>
  <c r="C268" i="1"/>
  <c r="G268" i="1" s="1"/>
  <c r="D267" i="1"/>
  <c r="H267" i="1" s="1"/>
  <c r="C267" i="1"/>
  <c r="H266" i="1"/>
  <c r="D266" i="1"/>
  <c r="C266" i="1"/>
  <c r="G266" i="1" s="1"/>
  <c r="D265" i="1"/>
  <c r="H265" i="1" s="1"/>
  <c r="C265" i="1"/>
  <c r="H264" i="1"/>
  <c r="D264" i="1"/>
  <c r="C264" i="1"/>
  <c r="G264" i="1" s="1"/>
  <c r="D263" i="1"/>
  <c r="H263" i="1" s="1"/>
  <c r="C263" i="1"/>
  <c r="H262" i="1"/>
  <c r="D262" i="1"/>
  <c r="C262" i="1"/>
  <c r="G262" i="1" s="1"/>
  <c r="D261" i="1"/>
  <c r="H261" i="1" s="1"/>
  <c r="C261" i="1"/>
  <c r="H260" i="1"/>
  <c r="D260" i="1"/>
  <c r="C260" i="1"/>
  <c r="G260" i="1" s="1"/>
  <c r="D259" i="1"/>
  <c r="H259" i="1" s="1"/>
  <c r="C259" i="1"/>
  <c r="H258" i="1"/>
  <c r="D258" i="1"/>
  <c r="C258" i="1"/>
  <c r="G258" i="1" s="1"/>
  <c r="D257" i="1"/>
  <c r="H257" i="1" s="1"/>
  <c r="C257" i="1"/>
  <c r="H256" i="1"/>
  <c r="D256" i="1"/>
  <c r="C256" i="1"/>
  <c r="G256" i="1" s="1"/>
  <c r="D255" i="1"/>
  <c r="H255" i="1" s="1"/>
  <c r="C255" i="1"/>
  <c r="H254" i="1"/>
  <c r="D254" i="1"/>
  <c r="C254" i="1"/>
  <c r="G254" i="1" s="1"/>
  <c r="D253" i="1"/>
  <c r="H253" i="1" s="1"/>
  <c r="C253" i="1"/>
  <c r="H252" i="1"/>
  <c r="D252" i="1"/>
  <c r="C252" i="1"/>
  <c r="G252" i="1" s="1"/>
  <c r="D251" i="1"/>
  <c r="H251" i="1" s="1"/>
  <c r="C251" i="1"/>
  <c r="H250" i="1"/>
  <c r="D250" i="1"/>
  <c r="C250" i="1"/>
  <c r="G250" i="1" s="1"/>
  <c r="D249" i="1"/>
  <c r="H249" i="1" s="1"/>
  <c r="C249" i="1"/>
  <c r="H248" i="1"/>
  <c r="D248" i="1"/>
  <c r="C248" i="1"/>
  <c r="G248" i="1" s="1"/>
  <c r="D247" i="1"/>
  <c r="H247" i="1" s="1"/>
  <c r="C247" i="1"/>
  <c r="H246" i="1"/>
  <c r="D246" i="1"/>
  <c r="C246" i="1"/>
  <c r="G246" i="1" s="1"/>
  <c r="D245" i="1"/>
  <c r="H245" i="1" s="1"/>
  <c r="C245" i="1"/>
  <c r="H244" i="1"/>
  <c r="D244" i="1"/>
  <c r="C244" i="1"/>
  <c r="G244" i="1" s="1"/>
  <c r="D243" i="1"/>
  <c r="H243" i="1" s="1"/>
  <c r="C243" i="1"/>
  <c r="H242" i="1"/>
  <c r="D242" i="1"/>
  <c r="C242" i="1"/>
  <c r="G242" i="1" s="1"/>
  <c r="D241" i="1"/>
  <c r="H241" i="1" s="1"/>
  <c r="C241" i="1"/>
  <c r="H240" i="1"/>
  <c r="D240" i="1"/>
  <c r="C240" i="1"/>
  <c r="G240" i="1" s="1"/>
  <c r="D239" i="1"/>
  <c r="H239" i="1" s="1"/>
  <c r="C239" i="1"/>
  <c r="H238" i="1"/>
  <c r="D238" i="1"/>
  <c r="C238" i="1"/>
  <c r="G238" i="1" s="1"/>
  <c r="D237" i="1"/>
  <c r="H237" i="1" s="1"/>
  <c r="C237" i="1"/>
  <c r="H236" i="1"/>
  <c r="D236" i="1"/>
  <c r="C236" i="1"/>
  <c r="G236" i="1" s="1"/>
  <c r="D235" i="1"/>
  <c r="H235" i="1" s="1"/>
  <c r="C235" i="1"/>
  <c r="H234" i="1"/>
  <c r="D234" i="1"/>
  <c r="C234" i="1"/>
  <c r="G234" i="1" s="1"/>
  <c r="D233" i="1"/>
  <c r="H233" i="1" s="1"/>
  <c r="C233" i="1"/>
  <c r="H232" i="1"/>
  <c r="D232" i="1"/>
  <c r="C232" i="1"/>
  <c r="G232" i="1" s="1"/>
  <c r="D231" i="1"/>
  <c r="H231" i="1" s="1"/>
  <c r="C231" i="1"/>
  <c r="H230" i="1"/>
  <c r="D230" i="1"/>
  <c r="C230" i="1"/>
  <c r="G230" i="1" s="1"/>
  <c r="D229" i="1"/>
  <c r="H229" i="1" s="1"/>
  <c r="C229" i="1"/>
  <c r="H228" i="1"/>
  <c r="D228" i="1"/>
  <c r="C228" i="1"/>
  <c r="G228" i="1" s="1"/>
  <c r="D227" i="1"/>
  <c r="H227" i="1" s="1"/>
  <c r="C227" i="1"/>
  <c r="H226" i="1"/>
  <c r="D226" i="1"/>
  <c r="C226" i="1"/>
  <c r="G226" i="1" s="1"/>
  <c r="D225" i="1"/>
  <c r="H225" i="1" s="1"/>
  <c r="C225" i="1"/>
  <c r="H224" i="1"/>
  <c r="D224" i="1"/>
  <c r="C224" i="1"/>
  <c r="G224" i="1" s="1"/>
  <c r="D223" i="1"/>
  <c r="H223" i="1" s="1"/>
  <c r="C223" i="1"/>
  <c r="H222" i="1"/>
  <c r="D222" i="1"/>
  <c r="C222" i="1"/>
  <c r="G222" i="1" s="1"/>
  <c r="D221" i="1"/>
  <c r="H221" i="1" s="1"/>
  <c r="C221" i="1"/>
  <c r="H220" i="1"/>
  <c r="D220" i="1"/>
  <c r="C220" i="1"/>
  <c r="G220" i="1" s="1"/>
  <c r="D219" i="1"/>
  <c r="H219" i="1" s="1"/>
  <c r="C219" i="1"/>
  <c r="H218" i="1"/>
  <c r="D218" i="1"/>
  <c r="C218" i="1"/>
  <c r="G218" i="1" s="1"/>
  <c r="D217" i="1"/>
  <c r="H217" i="1" s="1"/>
  <c r="C217" i="1"/>
  <c r="H216" i="1"/>
  <c r="D216" i="1"/>
  <c r="C216" i="1"/>
  <c r="G216" i="1" s="1"/>
  <c r="D215" i="1"/>
  <c r="H215" i="1" s="1"/>
  <c r="C215" i="1"/>
  <c r="H214" i="1"/>
  <c r="D214" i="1"/>
  <c r="C214" i="1"/>
  <c r="G214" i="1" s="1"/>
  <c r="D213" i="1"/>
  <c r="H213" i="1" s="1"/>
  <c r="C213" i="1"/>
  <c r="H212" i="1"/>
  <c r="D212" i="1"/>
  <c r="C212" i="1"/>
  <c r="G212" i="1" s="1"/>
  <c r="D211" i="1"/>
  <c r="H211" i="1" s="1"/>
  <c r="C211" i="1"/>
  <c r="H210" i="1"/>
  <c r="D210" i="1"/>
  <c r="C210" i="1"/>
  <c r="G210" i="1" s="1"/>
  <c r="D209" i="1"/>
  <c r="C209" i="1"/>
  <c r="H208" i="1"/>
  <c r="D208" i="1"/>
  <c r="C208" i="1"/>
  <c r="G208" i="1" s="1"/>
  <c r="D207" i="1"/>
  <c r="H207" i="1" s="1"/>
  <c r="C207" i="1"/>
  <c r="D206" i="1"/>
  <c r="C206" i="1"/>
  <c r="D205" i="1"/>
  <c r="H205" i="1" s="1"/>
  <c r="C205" i="1"/>
  <c r="H204" i="1"/>
  <c r="D204" i="1"/>
  <c r="C204" i="1"/>
  <c r="G204" i="1" s="1"/>
  <c r="D203" i="1"/>
  <c r="H203" i="1" s="1"/>
  <c r="C203" i="1"/>
  <c r="H202" i="1"/>
  <c r="D202" i="1"/>
  <c r="C202" i="1"/>
  <c r="G202" i="1" s="1"/>
  <c r="D201" i="1"/>
  <c r="H201" i="1" s="1"/>
  <c r="C201" i="1"/>
  <c r="H200" i="1"/>
  <c r="D200" i="1"/>
  <c r="C200" i="1"/>
  <c r="G200" i="1" s="1"/>
  <c r="D199" i="1"/>
  <c r="H199" i="1" s="1"/>
  <c r="C199" i="1"/>
  <c r="H198" i="1"/>
  <c r="D198" i="1"/>
  <c r="C198" i="1"/>
  <c r="G198" i="1" s="1"/>
  <c r="D197" i="1"/>
  <c r="H197" i="1" s="1"/>
  <c r="C197" i="1"/>
  <c r="H196" i="1"/>
  <c r="D196" i="1"/>
  <c r="C196" i="1"/>
  <c r="G196" i="1" s="1"/>
  <c r="D195" i="1"/>
  <c r="H195" i="1" s="1"/>
  <c r="C195" i="1"/>
  <c r="H194" i="1"/>
  <c r="D194" i="1"/>
  <c r="C194" i="1"/>
  <c r="G194" i="1" s="1"/>
  <c r="D193" i="1"/>
  <c r="H193" i="1" s="1"/>
  <c r="C193" i="1"/>
  <c r="C192" i="1"/>
  <c r="D191" i="1"/>
  <c r="H191" i="1" s="1"/>
  <c r="C191" i="1"/>
  <c r="H190" i="1"/>
  <c r="D190" i="1"/>
  <c r="C190" i="1"/>
  <c r="G190" i="1" s="1"/>
  <c r="D189" i="1"/>
  <c r="C189" i="1"/>
  <c r="D188" i="1"/>
  <c r="C188" i="1"/>
  <c r="G188" i="1" s="1"/>
  <c r="D187" i="1"/>
  <c r="H187" i="1" s="1"/>
  <c r="C187" i="1"/>
  <c r="H186" i="1"/>
  <c r="D186" i="1"/>
  <c r="C186" i="1"/>
  <c r="G186" i="1" s="1"/>
  <c r="D185" i="1"/>
  <c r="C185" i="1"/>
  <c r="D184" i="1"/>
  <c r="D183" i="1"/>
  <c r="H183" i="1" s="1"/>
  <c r="C183" i="1"/>
  <c r="D182" i="1"/>
  <c r="H182" i="1" s="1"/>
  <c r="C182" i="1"/>
  <c r="D181" i="1"/>
  <c r="C181" i="1"/>
  <c r="D180" i="1"/>
  <c r="C180" i="1"/>
  <c r="G180" i="1" s="1"/>
  <c r="D179" i="1"/>
  <c r="H179" i="1" s="1"/>
  <c r="C179" i="1"/>
  <c r="D178" i="1"/>
  <c r="C178" i="1"/>
  <c r="G178" i="1" s="1"/>
  <c r="D177" i="1"/>
  <c r="C177" i="1"/>
  <c r="D176" i="1"/>
  <c r="C176" i="1"/>
  <c r="G176" i="1" s="1"/>
  <c r="D175" i="1"/>
  <c r="H175" i="1" s="1"/>
  <c r="C175" i="1"/>
  <c r="D174" i="1"/>
  <c r="C174" i="1"/>
  <c r="G174" i="1" s="1"/>
  <c r="D172" i="1"/>
  <c r="C172" i="1"/>
  <c r="G172" i="1" s="1"/>
  <c r="D171" i="1"/>
  <c r="H171" i="1" s="1"/>
  <c r="C171" i="1"/>
  <c r="D170" i="1"/>
  <c r="C170" i="1"/>
  <c r="D169" i="1"/>
  <c r="C169" i="1"/>
  <c r="D168" i="1"/>
  <c r="C168" i="1"/>
  <c r="D167" i="1"/>
  <c r="H167" i="1" s="1"/>
  <c r="C167" i="1"/>
  <c r="D166" i="1"/>
  <c r="C166" i="1"/>
  <c r="D165" i="1"/>
  <c r="C165" i="1"/>
  <c r="H164" i="1"/>
  <c r="D164" i="1"/>
  <c r="C164" i="1"/>
  <c r="G164" i="1" s="1"/>
  <c r="D163" i="1"/>
  <c r="H163" i="1" s="1"/>
  <c r="C163" i="1"/>
  <c r="D162" i="1"/>
  <c r="C162" i="1"/>
  <c r="G162" i="1" s="1"/>
  <c r="D161" i="1"/>
  <c r="H161" i="1" s="1"/>
  <c r="C161" i="1"/>
  <c r="C160" i="1"/>
  <c r="D158" i="1"/>
  <c r="H158" i="1" s="1"/>
  <c r="C158" i="1"/>
  <c r="D157" i="1"/>
  <c r="C157" i="1"/>
  <c r="H156" i="1"/>
  <c r="D156" i="1"/>
  <c r="C156" i="1"/>
  <c r="G156" i="1" s="1"/>
  <c r="D155" i="1"/>
  <c r="D154" i="1"/>
  <c r="C154" i="1"/>
  <c r="D153" i="1"/>
  <c r="H153" i="1" s="1"/>
  <c r="C153" i="1"/>
  <c r="H152" i="1"/>
  <c r="D152" i="1"/>
  <c r="C152" i="1"/>
  <c r="G152" i="1" s="1"/>
  <c r="D151" i="1"/>
  <c r="H151" i="1" s="1"/>
  <c r="C151" i="1"/>
  <c r="D150" i="1"/>
  <c r="C150" i="1"/>
  <c r="G150" i="1" s="1"/>
  <c r="C149" i="1"/>
  <c r="D146" i="1"/>
  <c r="C146" i="1"/>
  <c r="H145" i="1"/>
  <c r="D145" i="1"/>
  <c r="C145" i="1"/>
  <c r="G145" i="1" s="1"/>
  <c r="D144" i="1"/>
  <c r="H144" i="1" s="1"/>
  <c r="C144" i="1"/>
  <c r="H143" i="1"/>
  <c r="D143" i="1"/>
  <c r="C143" i="1"/>
  <c r="G143" i="1" s="1"/>
  <c r="D142" i="1"/>
  <c r="H142" i="1" s="1"/>
  <c r="C142" i="1"/>
  <c r="H141" i="1"/>
  <c r="D141" i="1"/>
  <c r="C141" i="1"/>
  <c r="G141" i="1" s="1"/>
  <c r="D140" i="1"/>
  <c r="H140" i="1" s="1"/>
  <c r="C140" i="1"/>
  <c r="H139" i="1"/>
  <c r="D139" i="1"/>
  <c r="C139" i="1"/>
  <c r="G139" i="1" s="1"/>
  <c r="D138" i="1"/>
  <c r="H138" i="1" s="1"/>
  <c r="C138" i="1"/>
  <c r="H137" i="1"/>
  <c r="D137" i="1"/>
  <c r="C137" i="1"/>
  <c r="G137" i="1" s="1"/>
  <c r="D136" i="1"/>
  <c r="H136" i="1" s="1"/>
  <c r="C136" i="1"/>
  <c r="D135" i="1"/>
  <c r="C135" i="1"/>
  <c r="D134" i="1"/>
  <c r="H134" i="1" s="1"/>
  <c r="C134" i="1"/>
  <c r="H133" i="1"/>
  <c r="D133" i="1"/>
  <c r="C133" i="1"/>
  <c r="G133" i="1" s="1"/>
  <c r="D132" i="1"/>
  <c r="H132" i="1" s="1"/>
  <c r="C132" i="1"/>
  <c r="D131" i="1"/>
  <c r="C131" i="1"/>
  <c r="G131" i="1" s="1"/>
  <c r="D130" i="1"/>
  <c r="C130" i="1"/>
  <c r="D129" i="1"/>
  <c r="D128" i="1"/>
  <c r="H128" i="1" s="1"/>
  <c r="C128" i="1"/>
  <c r="H127" i="1"/>
  <c r="D127" i="1"/>
  <c r="C127" i="1"/>
  <c r="G127" i="1" s="1"/>
  <c r="D126" i="1"/>
  <c r="H126" i="1" s="1"/>
  <c r="C126" i="1"/>
  <c r="D125" i="1"/>
  <c r="C125" i="1"/>
  <c r="G125" i="1" s="1"/>
  <c r="C124" i="1"/>
  <c r="D123" i="1"/>
  <c r="H123" i="1" s="1"/>
  <c r="C123" i="1"/>
  <c r="D122" i="1"/>
  <c r="H122" i="1" s="1"/>
  <c r="C122" i="1"/>
  <c r="C121" i="1"/>
  <c r="C120" i="1"/>
  <c r="H119" i="1"/>
  <c r="D119" i="1"/>
  <c r="C119" i="1"/>
  <c r="G119" i="1" s="1"/>
  <c r="D118" i="1"/>
  <c r="H118" i="1" s="1"/>
  <c r="C118" i="1"/>
  <c r="H117" i="1"/>
  <c r="D117" i="1"/>
  <c r="C117" i="1"/>
  <c r="G117" i="1" s="1"/>
  <c r="D116" i="1"/>
  <c r="H116" i="1" s="1"/>
  <c r="C116" i="1"/>
  <c r="H115" i="1"/>
  <c r="D115" i="1"/>
  <c r="C115" i="1"/>
  <c r="G115" i="1" s="1"/>
  <c r="D114" i="1"/>
  <c r="H114" i="1" s="1"/>
  <c r="C114" i="1"/>
  <c r="D113" i="1"/>
  <c r="C113" i="1"/>
  <c r="D112" i="1"/>
  <c r="H112" i="1" s="1"/>
  <c r="C112" i="1"/>
  <c r="H111" i="1"/>
  <c r="D111" i="1"/>
  <c r="C111" i="1"/>
  <c r="G111" i="1" s="1"/>
  <c r="D110" i="1"/>
  <c r="H110" i="1" s="1"/>
  <c r="C110" i="1"/>
  <c r="H109" i="1"/>
  <c r="D109" i="1"/>
  <c r="C109" i="1"/>
  <c r="G109" i="1" s="1"/>
  <c r="D108" i="1"/>
  <c r="H108" i="1" s="1"/>
  <c r="C108" i="1"/>
  <c r="H107" i="1"/>
  <c r="D107" i="1"/>
  <c r="C107" i="1"/>
  <c r="G107" i="1" s="1"/>
  <c r="D106" i="1"/>
  <c r="H106" i="1" s="1"/>
  <c r="C106" i="1"/>
  <c r="H105" i="1"/>
  <c r="D105" i="1"/>
  <c r="C105" i="1"/>
  <c r="G105" i="1" s="1"/>
  <c r="D104" i="1"/>
  <c r="H104" i="1" s="1"/>
  <c r="C104" i="1"/>
  <c r="H103" i="1"/>
  <c r="D103" i="1"/>
  <c r="C103" i="1"/>
  <c r="G103" i="1" s="1"/>
  <c r="D102" i="1"/>
  <c r="C102" i="1"/>
  <c r="H101" i="1"/>
  <c r="D101" i="1"/>
  <c r="C101" i="1"/>
  <c r="G101" i="1" s="1"/>
  <c r="D100" i="1"/>
  <c r="H100" i="1" s="1"/>
  <c r="C100" i="1"/>
  <c r="H99" i="1"/>
  <c r="D99" i="1"/>
  <c r="C99" i="1"/>
  <c r="G99" i="1" s="1"/>
  <c r="D98" i="1"/>
  <c r="H98" i="1" s="1"/>
  <c r="C98" i="1"/>
  <c r="H97" i="1"/>
  <c r="D97" i="1"/>
  <c r="C97" i="1"/>
  <c r="G97" i="1" s="1"/>
  <c r="D96" i="1"/>
  <c r="H96" i="1" s="1"/>
  <c r="C96" i="1"/>
  <c r="H95" i="1"/>
  <c r="D95" i="1"/>
  <c r="C95" i="1"/>
  <c r="G95" i="1" s="1"/>
  <c r="D94" i="1"/>
  <c r="H94" i="1" s="1"/>
  <c r="C94" i="1"/>
  <c r="H93" i="1"/>
  <c r="D93" i="1"/>
  <c r="C93" i="1"/>
  <c r="G93" i="1" s="1"/>
  <c r="D92" i="1"/>
  <c r="H92" i="1" s="1"/>
  <c r="C92" i="1"/>
  <c r="H91" i="1"/>
  <c r="D91" i="1"/>
  <c r="C91" i="1"/>
  <c r="G91" i="1" s="1"/>
  <c r="D90" i="1"/>
  <c r="H90" i="1" s="1"/>
  <c r="C90" i="1"/>
  <c r="H89" i="1"/>
  <c r="D89" i="1"/>
  <c r="C89" i="1"/>
  <c r="G89" i="1" s="1"/>
  <c r="D88" i="1"/>
  <c r="H88" i="1" s="1"/>
  <c r="C88" i="1"/>
  <c r="H87" i="1"/>
  <c r="D87" i="1"/>
  <c r="C87" i="1"/>
  <c r="G87" i="1" s="1"/>
  <c r="D86" i="1"/>
  <c r="H86" i="1" s="1"/>
  <c r="C86" i="1"/>
  <c r="H85" i="1"/>
  <c r="D85" i="1"/>
  <c r="C85" i="1"/>
  <c r="G85" i="1" s="1"/>
  <c r="D84" i="1"/>
  <c r="H84" i="1" s="1"/>
  <c r="C84" i="1"/>
  <c r="H83" i="1"/>
  <c r="D83" i="1"/>
  <c r="C83" i="1"/>
  <c r="G83" i="1" s="1"/>
  <c r="D82" i="1"/>
  <c r="H82" i="1" s="1"/>
  <c r="C82" i="1"/>
  <c r="D81" i="1"/>
  <c r="C81" i="1"/>
  <c r="G81" i="1" s="1"/>
  <c r="D80" i="1"/>
  <c r="H80" i="1" s="1"/>
  <c r="C80" i="1"/>
  <c r="C79" i="1"/>
  <c r="H77" i="1"/>
  <c r="D77" i="1"/>
  <c r="C77" i="1"/>
  <c r="G77" i="1" s="1"/>
  <c r="D76" i="1"/>
  <c r="H76" i="1" s="1"/>
  <c r="C76" i="1"/>
  <c r="H75" i="1"/>
  <c r="D75" i="1"/>
  <c r="C75" i="1"/>
  <c r="G75" i="1" s="1"/>
  <c r="D74" i="1"/>
  <c r="H74" i="1" s="1"/>
  <c r="C74" i="1"/>
  <c r="H73" i="1"/>
  <c r="D73" i="1"/>
  <c r="C73" i="1"/>
  <c r="G73" i="1" s="1"/>
  <c r="D72" i="1"/>
  <c r="H72" i="1" s="1"/>
  <c r="C72" i="1"/>
  <c r="H71" i="1"/>
  <c r="D71" i="1"/>
  <c r="C71" i="1"/>
  <c r="G71" i="1" s="1"/>
  <c r="D70" i="1"/>
  <c r="H70" i="1" s="1"/>
  <c r="C70" i="1"/>
  <c r="H69" i="1"/>
  <c r="D69" i="1"/>
  <c r="C69" i="1"/>
  <c r="G69" i="1" s="1"/>
  <c r="D68" i="1"/>
  <c r="H68" i="1" s="1"/>
  <c r="C68" i="1"/>
  <c r="H67" i="1"/>
  <c r="D67" i="1"/>
  <c r="C67" i="1"/>
  <c r="G67" i="1" s="1"/>
  <c r="D66" i="1"/>
  <c r="H66" i="1" s="1"/>
  <c r="C66" i="1"/>
  <c r="D65" i="1"/>
  <c r="C65" i="1"/>
  <c r="G65" i="1" s="1"/>
  <c r="H63" i="1"/>
  <c r="D63" i="1"/>
  <c r="C63" i="1"/>
  <c r="G63" i="1" s="1"/>
  <c r="D62" i="1"/>
  <c r="H62" i="1" s="1"/>
  <c r="C62" i="1"/>
  <c r="H61" i="1"/>
  <c r="D61" i="1"/>
  <c r="C61" i="1"/>
  <c r="G61" i="1" s="1"/>
  <c r="D60" i="1"/>
  <c r="H60" i="1" s="1"/>
  <c r="C60" i="1"/>
  <c r="H59" i="1"/>
  <c r="D59" i="1"/>
  <c r="C59" i="1"/>
  <c r="G59" i="1" s="1"/>
  <c r="D58" i="1"/>
  <c r="H58" i="1" s="1"/>
  <c r="C58" i="1"/>
  <c r="H57" i="1"/>
  <c r="D57" i="1"/>
  <c r="C57" i="1"/>
  <c r="G57" i="1" s="1"/>
  <c r="D56" i="1"/>
  <c r="H56" i="1" s="1"/>
  <c r="C56" i="1"/>
  <c r="D55" i="1"/>
  <c r="C55" i="1"/>
  <c r="D54" i="1"/>
  <c r="H54" i="1" s="1"/>
  <c r="C54" i="1"/>
  <c r="H53" i="1"/>
  <c r="D53" i="1"/>
  <c r="C53" i="1"/>
  <c r="G53" i="1" s="1"/>
  <c r="D52" i="1"/>
  <c r="H52" i="1" s="1"/>
  <c r="C52" i="1"/>
  <c r="H51" i="1"/>
  <c r="D51" i="1"/>
  <c r="C51" i="1"/>
  <c r="G51" i="1" s="1"/>
  <c r="D50" i="1"/>
  <c r="H50" i="1" s="1"/>
  <c r="C50" i="1"/>
  <c r="H49" i="1"/>
  <c r="D49" i="1"/>
  <c r="C49" i="1"/>
  <c r="G49" i="1" s="1"/>
  <c r="D48" i="1"/>
  <c r="H48" i="1" s="1"/>
  <c r="C48" i="1"/>
  <c r="H47" i="1"/>
  <c r="D47" i="1"/>
  <c r="C47" i="1"/>
  <c r="G47" i="1" s="1"/>
  <c r="H45" i="1"/>
  <c r="D45" i="1"/>
  <c r="C45" i="1"/>
  <c r="G45" i="1" s="1"/>
  <c r="D44" i="1"/>
  <c r="H44" i="1" s="1"/>
  <c r="C44" i="1"/>
  <c r="H43" i="1"/>
  <c r="D43" i="1"/>
  <c r="C43" i="1"/>
  <c r="G43" i="1" s="1"/>
  <c r="D42" i="1"/>
  <c r="H42" i="1" s="1"/>
  <c r="C42" i="1"/>
  <c r="H41" i="1"/>
  <c r="D41" i="1"/>
  <c r="C41" i="1"/>
  <c r="G41" i="1" s="1"/>
  <c r="D40" i="1"/>
  <c r="H40" i="1" s="1"/>
  <c r="C40" i="1"/>
  <c r="H39" i="1"/>
  <c r="D39" i="1"/>
  <c r="C39" i="1"/>
  <c r="G39" i="1" s="1"/>
  <c r="D38" i="1"/>
  <c r="H38" i="1" s="1"/>
  <c r="C38" i="1"/>
  <c r="H37" i="1"/>
  <c r="D37" i="1"/>
  <c r="C37" i="1"/>
  <c r="G37" i="1" s="1"/>
  <c r="D36" i="1"/>
  <c r="H36" i="1" s="1"/>
  <c r="C36" i="1"/>
  <c r="H35" i="1"/>
  <c r="D35" i="1"/>
  <c r="C35" i="1"/>
  <c r="G35" i="1" s="1"/>
  <c r="D34" i="1"/>
  <c r="H34" i="1" s="1"/>
  <c r="C34" i="1"/>
  <c r="H33" i="1"/>
  <c r="D33" i="1"/>
  <c r="C33" i="1"/>
  <c r="G33" i="1" s="1"/>
  <c r="D32" i="1"/>
  <c r="H32" i="1" s="1"/>
  <c r="C32" i="1"/>
  <c r="H31" i="1"/>
  <c r="D31" i="1"/>
  <c r="C31" i="1"/>
  <c r="G31" i="1" s="1"/>
  <c r="D30" i="1"/>
  <c r="H30" i="1" s="1"/>
  <c r="C30" i="1"/>
  <c r="H29" i="1"/>
  <c r="D29" i="1"/>
  <c r="C29" i="1"/>
  <c r="G29" i="1" s="1"/>
  <c r="D28" i="1"/>
  <c r="H28" i="1" s="1"/>
  <c r="C28" i="1"/>
  <c r="H27" i="1"/>
  <c r="D27" i="1"/>
  <c r="C27" i="1"/>
  <c r="G27" i="1" s="1"/>
  <c r="D26" i="1"/>
  <c r="H26" i="1" s="1"/>
  <c r="C26" i="1"/>
  <c r="H25" i="1"/>
  <c r="D25" i="1"/>
  <c r="C25" i="1"/>
  <c r="G25" i="1" s="1"/>
  <c r="D24" i="1"/>
  <c r="H24" i="1" s="1"/>
  <c r="C24" i="1"/>
  <c r="H23" i="1"/>
  <c r="D23" i="1"/>
  <c r="C23" i="1"/>
  <c r="G23" i="1" s="1"/>
  <c r="D22" i="1"/>
  <c r="H22" i="1" s="1"/>
  <c r="C22" i="1"/>
  <c r="H21" i="1"/>
  <c r="D21" i="1"/>
  <c r="C21" i="1"/>
  <c r="G21" i="1" s="1"/>
  <c r="D20" i="1"/>
  <c r="H20" i="1" s="1"/>
  <c r="C20" i="1"/>
  <c r="H19" i="1"/>
  <c r="D19" i="1"/>
  <c r="C19" i="1"/>
  <c r="G19" i="1" s="1"/>
  <c r="D18" i="1"/>
  <c r="H18" i="1" s="1"/>
  <c r="C18" i="1"/>
  <c r="H17" i="1"/>
  <c r="D17" i="1"/>
  <c r="C17" i="1"/>
  <c r="G17" i="1" s="1"/>
  <c r="D16" i="1"/>
  <c r="H16" i="1" s="1"/>
  <c r="C16" i="1"/>
  <c r="H15" i="1"/>
  <c r="D15" i="1"/>
  <c r="C15" i="1"/>
  <c r="G15" i="1" s="1"/>
  <c r="D14" i="1"/>
  <c r="H14" i="1" s="1"/>
  <c r="C14" i="1"/>
  <c r="H13" i="1"/>
  <c r="D13" i="1"/>
  <c r="C13" i="1"/>
  <c r="G13" i="1" s="1"/>
  <c r="D12" i="1"/>
  <c r="H12" i="1" s="1"/>
  <c r="C12" i="1"/>
  <c r="H11" i="1"/>
  <c r="D11" i="1"/>
  <c r="C11" i="1"/>
  <c r="G11" i="1" s="1"/>
  <c r="D10" i="1"/>
  <c r="H10" i="1" s="1"/>
  <c r="C10" i="1"/>
  <c r="H9" i="1"/>
  <c r="D9" i="1"/>
  <c r="C9" i="1"/>
  <c r="G9" i="1" s="1"/>
  <c r="D8" i="1"/>
  <c r="H8" i="1" s="1"/>
  <c r="C8" i="1"/>
  <c r="H7" i="1"/>
  <c r="D7" i="1"/>
  <c r="C7" i="1"/>
  <c r="G7" i="1" s="1"/>
  <c r="D6" i="1"/>
  <c r="H6" i="1" s="1"/>
  <c r="C6" i="1"/>
  <c r="H5" i="1"/>
  <c r="D5" i="1"/>
  <c r="C5" i="1"/>
  <c r="G5" i="1" s="1"/>
  <c r="D4" i="1"/>
  <c r="H4" i="1" s="1"/>
  <c r="C4" i="1"/>
  <c r="H3" i="1"/>
  <c r="D3" i="1"/>
  <c r="C3" i="1"/>
  <c r="G3" i="1" s="1"/>
  <c r="E26" i="9" l="1"/>
  <c r="B26" i="9" s="1"/>
  <c r="H1535" i="1"/>
  <c r="G1535" i="1"/>
  <c r="G1511" i="1"/>
  <c r="G1515" i="1"/>
  <c r="D24" i="8"/>
  <c r="C1499" i="1" s="1"/>
  <c r="H1499" i="1" s="1"/>
  <c r="G1507" i="1"/>
  <c r="G1501" i="1"/>
  <c r="G1503" i="1"/>
  <c r="G1499" i="1"/>
  <c r="H1493" i="1"/>
  <c r="G1493" i="1"/>
  <c r="H1481" i="1"/>
  <c r="G1481" i="1"/>
  <c r="G1483" i="1"/>
  <c r="D42" i="8"/>
  <c r="I34" i="3" s="1"/>
  <c r="H669" i="1"/>
  <c r="E29" i="9"/>
  <c r="B29" i="9" s="1"/>
  <c r="G713" i="1"/>
  <c r="G703" i="1"/>
  <c r="G670" i="1"/>
  <c r="G657" i="1"/>
  <c r="G649" i="1"/>
  <c r="G647" i="1"/>
  <c r="G642" i="1"/>
  <c r="G644" i="1"/>
  <c r="G643" i="1"/>
  <c r="G645" i="1"/>
  <c r="F652" i="4"/>
  <c r="G160" i="1"/>
  <c r="G158" i="1"/>
  <c r="F68" i="4"/>
  <c r="G397" i="1"/>
  <c r="G358" i="1"/>
  <c r="D359" i="1"/>
  <c r="H359" i="1" s="1"/>
  <c r="F363" i="4"/>
  <c r="G206" i="1"/>
  <c r="E196" i="4"/>
  <c r="D192" i="1" s="1"/>
  <c r="G192" i="1" s="1"/>
  <c r="F210" i="4"/>
  <c r="G182" i="1"/>
  <c r="F219" i="9"/>
  <c r="F177" i="4"/>
  <c r="G170" i="1"/>
  <c r="G168" i="1"/>
  <c r="G166" i="1"/>
  <c r="E163" i="4"/>
  <c r="D159" i="1" s="1"/>
  <c r="E152" i="4"/>
  <c r="D148" i="1" s="1"/>
  <c r="F159" i="4"/>
  <c r="G154" i="1"/>
  <c r="D149" i="1"/>
  <c r="H149" i="1" s="1"/>
  <c r="F153" i="4"/>
  <c r="G135" i="1"/>
  <c r="F139" i="4"/>
  <c r="F133" i="4"/>
  <c r="F128" i="4"/>
  <c r="G121" i="1"/>
  <c r="D121" i="1"/>
  <c r="H121" i="1" s="1"/>
  <c r="G123" i="1"/>
  <c r="G113" i="1"/>
  <c r="G79" i="1"/>
  <c r="F83" i="4"/>
  <c r="G55" i="1"/>
  <c r="H710" i="1"/>
  <c r="E274" i="9"/>
  <c r="B274" i="9" s="1"/>
  <c r="H358" i="1"/>
  <c r="H378" i="1"/>
  <c r="H379" i="1"/>
  <c r="H206" i="1"/>
  <c r="H209" i="1"/>
  <c r="H189" i="1"/>
  <c r="H188" i="1"/>
  <c r="C184" i="1"/>
  <c r="H185" i="1"/>
  <c r="B221" i="9"/>
  <c r="H181" i="1"/>
  <c r="H180" i="1"/>
  <c r="B219" i="9"/>
  <c r="H178" i="1"/>
  <c r="H177" i="1"/>
  <c r="H176" i="1"/>
  <c r="C173" i="1"/>
  <c r="G173" i="1" s="1"/>
  <c r="H174" i="1"/>
  <c r="H173" i="1"/>
  <c r="D163" i="4"/>
  <c r="D151" i="4" s="1"/>
  <c r="H172" i="1"/>
  <c r="H170" i="1"/>
  <c r="H169" i="1"/>
  <c r="H168" i="1"/>
  <c r="H166" i="1"/>
  <c r="H165" i="1"/>
  <c r="H162" i="1"/>
  <c r="H160" i="1"/>
  <c r="E40" i="9"/>
  <c r="B40" i="9" s="1"/>
  <c r="H155" i="1"/>
  <c r="C155" i="1"/>
  <c r="H157" i="1"/>
  <c r="D152" i="4"/>
  <c r="H154" i="1"/>
  <c r="B217" i="9"/>
  <c r="H150" i="1"/>
  <c r="H135" i="1"/>
  <c r="H146" i="1"/>
  <c r="H131" i="1"/>
  <c r="C129" i="1"/>
  <c r="H130" i="1"/>
  <c r="H125" i="1"/>
  <c r="H102" i="1"/>
  <c r="H113" i="1"/>
  <c r="H79" i="1"/>
  <c r="C78" i="1"/>
  <c r="H81" i="1"/>
  <c r="C64" i="1"/>
  <c r="H65" i="1"/>
  <c r="H64" i="1"/>
  <c r="H55" i="1"/>
  <c r="D50" i="4"/>
  <c r="E284" i="9"/>
  <c r="B284" i="9" s="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51" i="1"/>
  <c r="G153" i="1"/>
  <c r="G155" i="1"/>
  <c r="G157" i="1"/>
  <c r="G161" i="1"/>
  <c r="G163" i="1"/>
  <c r="G165" i="1"/>
  <c r="G167" i="1"/>
  <c r="G169" i="1"/>
  <c r="G171"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467" i="1"/>
  <c r="H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5" i="1"/>
  <c r="G527" i="1"/>
  <c r="G529" i="1"/>
  <c r="G531" i="1"/>
  <c r="G533" i="1"/>
  <c r="G535" i="1"/>
  <c r="G537" i="1"/>
  <c r="G539" i="1"/>
  <c r="G541" i="1"/>
  <c r="G543" i="1"/>
  <c r="G545" i="1"/>
  <c r="G547" i="1"/>
  <c r="G549" i="1"/>
  <c r="G551" i="1"/>
  <c r="G553" i="1"/>
  <c r="G555" i="1"/>
  <c r="G557" i="1"/>
  <c r="G559" i="1"/>
  <c r="G562" i="1"/>
  <c r="G564" i="1"/>
  <c r="G566" i="1"/>
  <c r="G568" i="1"/>
  <c r="G570" i="1"/>
  <c r="G572" i="1"/>
  <c r="G574" i="1"/>
  <c r="G576" i="1"/>
  <c r="G578" i="1"/>
  <c r="G580" i="1"/>
  <c r="G582" i="1"/>
  <c r="G584" i="1"/>
  <c r="G586" i="1"/>
  <c r="G589" i="1"/>
  <c r="G591" i="1"/>
  <c r="G593" i="1"/>
  <c r="G595" i="1"/>
  <c r="G597" i="1"/>
  <c r="G599" i="1"/>
  <c r="G601" i="1"/>
  <c r="G603" i="1"/>
  <c r="G605" i="1"/>
  <c r="G607" i="1"/>
  <c r="G609" i="1"/>
  <c r="G611" i="1"/>
  <c r="G613" i="1"/>
  <c r="G615" i="1"/>
  <c r="G617" i="1"/>
  <c r="G620" i="1"/>
  <c r="G622" i="1"/>
  <c r="G1130"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5" i="1"/>
  <c r="H1216" i="1"/>
  <c r="H1217" i="1"/>
  <c r="H1218" i="1"/>
  <c r="H1219" i="1"/>
  <c r="H1220" i="1"/>
  <c r="H1221"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G1434" i="1"/>
  <c r="G1437" i="1"/>
  <c r="G1439" i="1"/>
  <c r="H1439" i="1"/>
  <c r="G1440" i="1"/>
  <c r="H1440" i="1"/>
  <c r="G1441" i="1"/>
  <c r="H1441" i="1"/>
  <c r="G1442" i="1"/>
  <c r="H1442" i="1"/>
  <c r="G1443" i="1"/>
  <c r="H1443" i="1"/>
  <c r="G1444" i="1"/>
  <c r="H1444" i="1"/>
  <c r="J1445" i="1"/>
  <c r="G1454" i="1"/>
  <c r="J1462" i="1"/>
  <c r="H1462" i="1"/>
  <c r="G1462" i="1"/>
  <c r="I1462" i="1" s="1"/>
  <c r="G1299" i="1"/>
  <c r="H1433" i="1"/>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63" i="1"/>
  <c r="G1464" i="1"/>
  <c r="G1465" i="1"/>
  <c r="G1466" i="1"/>
  <c r="G1467" i="1"/>
  <c r="G1468" i="1"/>
  <c r="G1469" i="1"/>
  <c r="G1470" i="1"/>
  <c r="G1471" i="1"/>
  <c r="G1472" i="1"/>
  <c r="G1473" i="1"/>
  <c r="G1474" i="1"/>
  <c r="G1475" i="1"/>
  <c r="G1476" i="1"/>
  <c r="G1477" i="1"/>
  <c r="G1478" i="1"/>
  <c r="G1479" i="1"/>
  <c r="H1480" i="1"/>
  <c r="H1482" i="1"/>
  <c r="H1484" i="1"/>
  <c r="H1486" i="1"/>
  <c r="H1488" i="1"/>
  <c r="H1490" i="1"/>
  <c r="H1492" i="1"/>
  <c r="H1494" i="1"/>
  <c r="H1496" i="1"/>
  <c r="H1498" i="1"/>
  <c r="H1500" i="1"/>
  <c r="H1502" i="1"/>
  <c r="H1504" i="1"/>
  <c r="H1506" i="1"/>
  <c r="H1508" i="1"/>
  <c r="H1510" i="1"/>
  <c r="H1512" i="1"/>
  <c r="H1514" i="1"/>
  <c r="H1516"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F8" i="4"/>
  <c r="F164" i="4"/>
  <c r="F216" i="4"/>
  <c r="F236" i="4"/>
  <c r="F264" i="4"/>
  <c r="D298" i="4"/>
  <c r="F331" i="4"/>
  <c r="D350" i="4"/>
  <c r="F383" i="4"/>
  <c r="E644" i="4"/>
  <c r="D638" i="1" s="1"/>
  <c r="H638" i="1" s="1"/>
  <c r="F516" i="4"/>
  <c r="I20" i="3"/>
  <c r="F70" i="5"/>
  <c r="G286" i="9"/>
  <c r="E286" i="9" s="1"/>
  <c r="B286" i="9" s="1"/>
  <c r="D87" i="5"/>
  <c r="F88" i="5"/>
  <c r="I22" i="3"/>
  <c r="G292" i="9"/>
  <c r="E292" i="9" s="1"/>
  <c r="B292" i="9" s="1"/>
  <c r="F206" i="5"/>
  <c r="F207" i="5"/>
  <c r="F36" i="6"/>
  <c r="F90" i="6"/>
  <c r="F130" i="6"/>
  <c r="B297" i="9"/>
  <c r="E296" i="9"/>
  <c r="I10" i="3" s="1"/>
  <c r="D43" i="8"/>
  <c r="G1445" i="1"/>
  <c r="H1463" i="1"/>
  <c r="H1464" i="1"/>
  <c r="H1465" i="1"/>
  <c r="H1466" i="1"/>
  <c r="H1467" i="1"/>
  <c r="H1468" i="1"/>
  <c r="H1471" i="1"/>
  <c r="H1472" i="1"/>
  <c r="H1473" i="1"/>
  <c r="H1474" i="1"/>
  <c r="H1476" i="1"/>
  <c r="H1477" i="1"/>
  <c r="H1478" i="1"/>
  <c r="H1479" i="1"/>
  <c r="H1576" i="1"/>
  <c r="H1578" i="1"/>
  <c r="H1580" i="1"/>
  <c r="D6" i="4"/>
  <c r="E50" i="4"/>
  <c r="D46" i="1" s="1"/>
  <c r="E82" i="4"/>
  <c r="D78" i="1" s="1"/>
  <c r="H78" i="1" s="1"/>
  <c r="F134" i="4"/>
  <c r="F140" i="4"/>
  <c r="F299" i="4"/>
  <c r="E299" i="4"/>
  <c r="F345" i="4"/>
  <c r="F351" i="4"/>
  <c r="E351" i="4"/>
  <c r="F397" i="4"/>
  <c r="F417" i="4"/>
  <c r="D421" i="4"/>
  <c r="F422" i="4"/>
  <c r="D459" i="4"/>
  <c r="F460" i="4"/>
  <c r="E484" i="4"/>
  <c r="D478" i="1" s="1"/>
  <c r="H478" i="1" s="1"/>
  <c r="D529" i="4"/>
  <c r="F530" i="4"/>
  <c r="D567" i="4"/>
  <c r="F568" i="4"/>
  <c r="D593" i="4"/>
  <c r="F594" i="4"/>
  <c r="D625" i="4"/>
  <c r="F626" i="4"/>
  <c r="D7" i="5"/>
  <c r="F8" i="5"/>
  <c r="D68" i="5"/>
  <c r="H287" i="9"/>
  <c r="E146" i="5"/>
  <c r="D1124" i="1" s="1"/>
  <c r="H1124" i="1" s="1"/>
  <c r="G289" i="9"/>
  <c r="E289" i="9" s="1"/>
  <c r="B289" i="9" s="1"/>
  <c r="D176" i="5"/>
  <c r="G291" i="9"/>
  <c r="E291" i="9" s="1"/>
  <c r="B291" i="9" s="1"/>
  <c r="F190" i="5"/>
  <c r="F191" i="5"/>
  <c r="F239" i="5"/>
  <c r="E245" i="5"/>
  <c r="D1222" i="1" s="1"/>
  <c r="G1222" i="1" s="1"/>
  <c r="F259" i="5"/>
  <c r="D141" i="6"/>
  <c r="F5" i="6"/>
  <c r="F6" i="6"/>
  <c r="E141" i="6"/>
  <c r="G165" i="9"/>
  <c r="F416" i="4"/>
  <c r="E142" i="9"/>
  <c r="B142" i="9" s="1"/>
  <c r="F603" i="4"/>
  <c r="E287" i="9"/>
  <c r="B287" i="9" s="1"/>
  <c r="F149" i="5"/>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I10" i="9"/>
  <c r="H164" i="9"/>
  <c r="L191" i="9"/>
  <c r="F191" i="9" s="1"/>
  <c r="B213" i="9"/>
  <c r="B228" i="9"/>
  <c r="B230" i="9"/>
  <c r="B232" i="9"/>
  <c r="B234" i="9"/>
  <c r="B236" i="9"/>
  <c r="B238" i="9"/>
  <c r="B240" i="9"/>
  <c r="B242" i="9"/>
  <c r="B244" i="9"/>
  <c r="B246" i="9"/>
  <c r="B248" i="9"/>
  <c r="B250" i="9"/>
  <c r="B252" i="9"/>
  <c r="B254" i="9"/>
  <c r="B256" i="9"/>
  <c r="B258" i="9"/>
  <c r="B260" i="9"/>
  <c r="B262" i="9"/>
  <c r="B264" i="9"/>
  <c r="B266" i="9"/>
  <c r="B268" i="9"/>
  <c r="B270" i="9"/>
  <c r="C1517" i="1" l="1"/>
  <c r="G1517" i="1" s="1"/>
  <c r="H20" i="9"/>
  <c r="G20" i="9"/>
  <c r="G149" i="1"/>
  <c r="E151" i="4"/>
  <c r="D147" i="1" s="1"/>
  <c r="G359" i="1"/>
  <c r="H192" i="1"/>
  <c r="F196" i="4"/>
  <c r="E289" i="4"/>
  <c r="F82" i="4"/>
  <c r="G184" i="1"/>
  <c r="H184" i="1"/>
  <c r="F163" i="4"/>
  <c r="C159" i="1"/>
  <c r="F152" i="4"/>
  <c r="C148" i="1"/>
  <c r="G129" i="1"/>
  <c r="H129" i="1"/>
  <c r="F50" i="4"/>
  <c r="C46" i="1"/>
  <c r="H46" i="1" s="1"/>
  <c r="B191" i="9"/>
  <c r="F212" i="9"/>
  <c r="B212" i="9" s="1"/>
  <c r="E165" i="9"/>
  <c r="B165" i="9" s="1"/>
  <c r="F141" i="6"/>
  <c r="C1435" i="1"/>
  <c r="H28" i="3"/>
  <c r="F176" i="5"/>
  <c r="H22" i="3"/>
  <c r="D175" i="5"/>
  <c r="C1153" i="1"/>
  <c r="E68" i="5"/>
  <c r="F459" i="4"/>
  <c r="C453" i="1"/>
  <c r="F421" i="4"/>
  <c r="D420" i="4"/>
  <c r="C415" i="1"/>
  <c r="E298" i="4"/>
  <c r="D294" i="1"/>
  <c r="I35" i="3"/>
  <c r="C1518" i="1"/>
  <c r="F87" i="5"/>
  <c r="C1065" i="1"/>
  <c r="D408" i="4"/>
  <c r="C345" i="1"/>
  <c r="F298" i="4"/>
  <c r="D407" i="4"/>
  <c r="C293" i="1"/>
  <c r="I1479" i="1"/>
  <c r="I1477" i="1"/>
  <c r="I1473" i="1"/>
  <c r="I1471" i="1"/>
  <c r="I1467" i="1"/>
  <c r="I1465" i="1"/>
  <c r="I1463" i="1"/>
  <c r="K1432" i="9"/>
  <c r="I1444" i="1"/>
  <c r="I1443" i="1"/>
  <c r="I1442" i="1"/>
  <c r="I1441" i="1"/>
  <c r="I1440" i="1"/>
  <c r="I1439" i="1"/>
  <c r="H1222" i="1"/>
  <c r="G1124" i="1"/>
  <c r="G638" i="1"/>
  <c r="G78" i="1"/>
  <c r="G46" i="1"/>
  <c r="E164" i="9"/>
  <c r="B164" i="9" s="1"/>
  <c r="I28" i="3"/>
  <c r="D1435" i="1"/>
  <c r="G299" i="9"/>
  <c r="E299" i="9" s="1"/>
  <c r="F68" i="5"/>
  <c r="H21" i="3"/>
  <c r="C1046" i="1"/>
  <c r="F7" i="5"/>
  <c r="H20" i="3"/>
  <c r="D6" i="5"/>
  <c r="C985" i="1"/>
  <c r="F625" i="4"/>
  <c r="C619" i="1"/>
  <c r="F593" i="4"/>
  <c r="C587" i="1"/>
  <c r="F567" i="4"/>
  <c r="C561" i="1"/>
  <c r="F529" i="4"/>
  <c r="D528" i="4"/>
  <c r="C523" i="1"/>
  <c r="E350" i="4"/>
  <c r="F350" i="4" s="1"/>
  <c r="D346" i="1"/>
  <c r="D289" i="4"/>
  <c r="D290" i="4" s="1"/>
  <c r="H17" i="3"/>
  <c r="C147" i="1"/>
  <c r="D412" i="4"/>
  <c r="H16" i="3"/>
  <c r="C2" i="1"/>
  <c r="G294" i="9"/>
  <c r="E294" i="9" s="1"/>
  <c r="E237" i="5"/>
  <c r="E420" i="4"/>
  <c r="I1478" i="1"/>
  <c r="I1476" i="1"/>
  <c r="I1474" i="1"/>
  <c r="I1472" i="1"/>
  <c r="I1468" i="1"/>
  <c r="I1466" i="1"/>
  <c r="I1464" i="1"/>
  <c r="H1517" i="1"/>
  <c r="G295" i="9"/>
  <c r="E295" i="9" s="1"/>
  <c r="B295" i="9" s="1"/>
  <c r="I1459" i="1"/>
  <c r="I1457" i="1"/>
  <c r="I1455" i="1"/>
  <c r="I1452" i="1"/>
  <c r="I1450" i="1"/>
  <c r="I1448" i="1"/>
  <c r="I1446" i="1"/>
  <c r="E6" i="4"/>
  <c r="F6" i="4" s="1"/>
  <c r="G478" i="1"/>
  <c r="E20" i="9" l="1"/>
  <c r="B20" i="9" s="1"/>
  <c r="F151" i="4"/>
  <c r="I17" i="3"/>
  <c r="E413" i="4"/>
  <c r="E640" i="4" s="1"/>
  <c r="D285" i="1"/>
  <c r="E291" i="4"/>
  <c r="D287" i="1" s="1"/>
  <c r="E19" i="9"/>
  <c r="H159" i="1"/>
  <c r="G159" i="1"/>
  <c r="G148" i="1"/>
  <c r="H148" i="1"/>
  <c r="B294" i="9"/>
  <c r="E293" i="9"/>
  <c r="C286" i="1"/>
  <c r="G147" i="1"/>
  <c r="H147" i="1"/>
  <c r="H346" i="1"/>
  <c r="G346" i="1"/>
  <c r="B299" i="9"/>
  <c r="E298" i="9"/>
  <c r="E290" i="4"/>
  <c r="D286" i="1" s="1"/>
  <c r="I16" i="3"/>
  <c r="E412" i="4"/>
  <c r="D2" i="1"/>
  <c r="H2" i="1" s="1"/>
  <c r="I23" i="3"/>
  <c r="D1214" i="1"/>
  <c r="E175" i="5"/>
  <c r="D1152" i="1" s="1"/>
  <c r="D639" i="4"/>
  <c r="C407" i="1"/>
  <c r="D291" i="4"/>
  <c r="F289" i="4"/>
  <c r="D413" i="4"/>
  <c r="D414" i="4" s="1"/>
  <c r="C285" i="1"/>
  <c r="E408" i="4"/>
  <c r="D403" i="1" s="1"/>
  <c r="D345" i="1"/>
  <c r="H345" i="1" s="1"/>
  <c r="F528" i="4"/>
  <c r="D636" i="4"/>
  <c r="C522" i="1"/>
  <c r="G561" i="1"/>
  <c r="H561" i="1"/>
  <c r="G587" i="1"/>
  <c r="H587" i="1"/>
  <c r="G619" i="1"/>
  <c r="H619" i="1"/>
  <c r="H985" i="1"/>
  <c r="G985" i="1"/>
  <c r="F407" i="4"/>
  <c r="C402" i="1"/>
  <c r="G345" i="1"/>
  <c r="F408" i="4"/>
  <c r="C403" i="1"/>
  <c r="E407" i="4"/>
  <c r="D402" i="1" s="1"/>
  <c r="D293" i="1"/>
  <c r="D635" i="4"/>
  <c r="F420" i="4"/>
  <c r="C414" i="1"/>
  <c r="G453" i="1"/>
  <c r="H453" i="1"/>
  <c r="I21" i="3"/>
  <c r="D1046" i="1"/>
  <c r="H1046" i="1" s="1"/>
  <c r="E6" i="5"/>
  <c r="F175" i="5"/>
  <c r="C1152" i="1"/>
  <c r="G1435" i="1"/>
  <c r="H1435" i="1"/>
  <c r="H9" i="3"/>
  <c r="E635" i="4"/>
  <c r="D629" i="1" s="1"/>
  <c r="D414" i="1"/>
  <c r="E636" i="4"/>
  <c r="D630" i="1" s="1"/>
  <c r="G523" i="1"/>
  <c r="H523" i="1"/>
  <c r="G276" i="9"/>
  <c r="G282" i="9"/>
  <c r="E282" i="9" s="1"/>
  <c r="B282" i="9" s="1"/>
  <c r="F6" i="5"/>
  <c r="C984" i="1"/>
  <c r="G293" i="1"/>
  <c r="H293" i="1"/>
  <c r="H1065" i="1"/>
  <c r="G1065" i="1"/>
  <c r="G1518" i="1"/>
  <c r="H1518" i="1"/>
  <c r="H11" i="3"/>
  <c r="H294" i="1"/>
  <c r="G294" i="1"/>
  <c r="G415" i="1"/>
  <c r="H415" i="1"/>
  <c r="G1153" i="1"/>
  <c r="H1153" i="1"/>
  <c r="D408" i="1" l="1"/>
  <c r="G2" i="1"/>
  <c r="E415" i="4"/>
  <c r="D410" i="1" s="1"/>
  <c r="F412" i="4"/>
  <c r="F290" i="4"/>
  <c r="H984" i="1"/>
  <c r="G1152" i="1"/>
  <c r="H1152" i="1"/>
  <c r="H276" i="9"/>
  <c r="D984" i="1"/>
  <c r="H8" i="3" s="1"/>
  <c r="G403" i="1"/>
  <c r="H403" i="1"/>
  <c r="G402" i="1"/>
  <c r="H402" i="1"/>
  <c r="G1046" i="1"/>
  <c r="G522" i="1"/>
  <c r="H522" i="1"/>
  <c r="D640" i="4"/>
  <c r="D415" i="4"/>
  <c r="F413" i="4"/>
  <c r="C408" i="1"/>
  <c r="F291" i="4"/>
  <c r="C287" i="1"/>
  <c r="D641" i="4"/>
  <c r="C633" i="1"/>
  <c r="G286" i="1"/>
  <c r="H286" i="1"/>
  <c r="I11" i="3"/>
  <c r="N3" i="9"/>
  <c r="E276" i="9"/>
  <c r="K3" i="9"/>
  <c r="I9" i="3"/>
  <c r="G414" i="1"/>
  <c r="H414" i="1"/>
  <c r="F635" i="4"/>
  <c r="C629" i="1"/>
  <c r="F636" i="4"/>
  <c r="C630" i="1"/>
  <c r="G285" i="1"/>
  <c r="H285" i="1"/>
  <c r="C409" i="1"/>
  <c r="G1214" i="1"/>
  <c r="H1214" i="1"/>
  <c r="D634" i="1"/>
  <c r="E639" i="4"/>
  <c r="E642" i="4" s="1"/>
  <c r="E414" i="4"/>
  <c r="D409" i="1" s="1"/>
  <c r="D407" i="1"/>
  <c r="G407" i="1" s="1"/>
  <c r="F639" i="4" l="1"/>
  <c r="F414" i="4"/>
  <c r="D636" i="1"/>
  <c r="M3" i="9"/>
  <c r="B276" i="9"/>
  <c r="E275" i="9"/>
  <c r="I8" i="3" s="1"/>
  <c r="G287" i="1"/>
  <c r="H287" i="1"/>
  <c r="G408" i="1"/>
  <c r="H408" i="1"/>
  <c r="F415" i="4"/>
  <c r="C410" i="1"/>
  <c r="E641" i="4"/>
  <c r="D633" i="1"/>
  <c r="G633" i="1" s="1"/>
  <c r="G409" i="1"/>
  <c r="H409" i="1"/>
  <c r="H407" i="1"/>
  <c r="H630" i="1"/>
  <c r="G630" i="1"/>
  <c r="H629" i="1"/>
  <c r="G629" i="1"/>
  <c r="H633" i="1"/>
  <c r="F641" i="4"/>
  <c r="C635" i="1"/>
  <c r="D642" i="4"/>
  <c r="F640" i="4"/>
  <c r="C634" i="1"/>
  <c r="G984" i="1"/>
  <c r="G410" i="1" l="1"/>
  <c r="H410" i="1"/>
  <c r="H634" i="1"/>
  <c r="G634" i="1"/>
  <c r="F642" i="4"/>
  <c r="D646" i="4"/>
  <c r="C636" i="1"/>
  <c r="D645" i="4"/>
  <c r="E645" i="4"/>
  <c r="D635" i="1"/>
  <c r="E646" i="4"/>
  <c r="F645" i="4" l="1"/>
  <c r="H18" i="3"/>
  <c r="C639" i="1"/>
  <c r="H635" i="1"/>
  <c r="F646" i="4"/>
  <c r="H19" i="3"/>
  <c r="C640" i="1"/>
  <c r="I19" i="3"/>
  <c r="D640" i="1"/>
  <c r="I18" i="3"/>
  <c r="D639" i="1"/>
  <c r="G635" i="1"/>
  <c r="H636" i="1"/>
  <c r="G636" i="1"/>
  <c r="H7" i="3" l="1"/>
  <c r="J3" i="9" s="1"/>
  <c r="H640" i="1"/>
  <c r="G640" i="1"/>
  <c r="H639" i="1"/>
  <c r="G639" i="1"/>
  <c r="I7" i="3" l="1"/>
  <c r="M272" i="9"/>
  <c r="L272" i="9"/>
  <c r="G18" i="9"/>
  <c r="H18" i="9"/>
  <c r="I17" i="9"/>
  <c r="I5" i="9"/>
  <c r="J6" i="9"/>
  <c r="K7" i="9"/>
  <c r="I9" i="9"/>
  <c r="J10" i="9"/>
  <c r="K11" i="9"/>
  <c r="I13" i="9"/>
  <c r="G15" i="9"/>
  <c r="H16" i="9"/>
  <c r="H17" i="9"/>
  <c r="I6" i="9"/>
  <c r="J7" i="9"/>
  <c r="K8" i="9"/>
  <c r="J11" i="9"/>
  <c r="K12" i="9"/>
  <c r="H15" i="9"/>
  <c r="G16" i="9"/>
  <c r="E16" i="9" s="1"/>
  <c r="G17" i="9"/>
  <c r="J5" i="9"/>
  <c r="K6" i="9"/>
  <c r="I8" i="9"/>
  <c r="J9" i="9"/>
  <c r="K10" i="9"/>
  <c r="I12" i="9"/>
  <c r="J13" i="9"/>
  <c r="M15" i="9"/>
  <c r="L16" i="9"/>
  <c r="K5" i="9"/>
  <c r="I7" i="9"/>
  <c r="J8" i="9"/>
  <c r="K9" i="9"/>
  <c r="I11" i="9"/>
  <c r="E11" i="9" s="1"/>
  <c r="B11" i="9" s="1"/>
  <c r="J12" i="9"/>
  <c r="K13" i="9"/>
  <c r="L15" i="9"/>
  <c r="M16" i="9"/>
  <c r="J17" i="9"/>
  <c r="E12" i="9" l="1"/>
  <c r="B12" i="9" s="1"/>
  <c r="E17" i="9"/>
  <c r="B17" i="9" s="1"/>
  <c r="E18" i="9"/>
  <c r="B18" i="9" s="1"/>
  <c r="E15" i="9"/>
  <c r="E9" i="9"/>
  <c r="B9" i="9" s="1"/>
  <c r="F15" i="9"/>
  <c r="E7" i="9"/>
  <c r="B7" i="9" s="1"/>
  <c r="F16" i="9"/>
  <c r="E8" i="9"/>
  <c r="B8" i="9" s="1"/>
  <c r="B16" i="9"/>
  <c r="E6" i="9"/>
  <c r="B6" i="9" s="1"/>
  <c r="E13" i="9"/>
  <c r="B13" i="9" s="1"/>
  <c r="E10" i="9"/>
  <c r="B10" i="9" s="1"/>
  <c r="E5" i="9"/>
  <c r="F272" i="9"/>
  <c r="B272" i="9" l="1"/>
  <c r="F19" i="9"/>
  <c r="B5" i="9"/>
  <c r="E4" i="9"/>
  <c r="F14" i="9"/>
  <c r="B15" i="9"/>
  <c r="E14" i="9"/>
  <c r="F3" i="9" l="1"/>
  <c r="E3" i="9"/>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<sst xmlns="http://schemas.openxmlformats.org/spreadsheetml/2006/main" count="4311" uniqueCount="3391">
  <si>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</si>
  <si>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</si>
  <si>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</si>
  <si>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</si>
  <si>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</si>
  <si>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</si>
  <si>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</si>
  <si>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</si>
  <si>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</si>
  <si>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</si>
  <si>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</si>
  <si>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</si>
  <si>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</si>
  <si>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</si>
  <si>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</si>
  <si>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</si>
  <si>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</si>
  <si>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</si>
  <si>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</si>
  <si>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</si>
  <si>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</si>
  <si>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</si>
  <si>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</si>
  <si>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</si>
  <si>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</si>
  <si>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</si>
  <si>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</si>
  <si>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</si>
  <si>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</si>
  <si>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</si>
  <si>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</si>
  <si>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O.Š. VELIKA PISANICA</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</si>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</sst>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3201122</v>
      </c>
      <c r="D2" s="6">
        <f>'PR-RAS'!E6</f>
        <v>6090230.3900000006</v>
      </c>
      <c r="E2" s="6">
        <v>0</v>
      </c>
      <c r="F2" s="6">
        <v>0</v>
      </c>
      <c r="G2" s="7">
        <f t="shared" ref="G2:G983" si="0">(B2/1000)*(C2*1+D2*2)</f>
        <v>15381.582780000001</v>
      </c>
      <c r="H2" s="7">
        <f t="shared" ref="H2:H1479" si="1">ABS(C2-ROUND(C2,0))+ABS(D2-ROUND(D2,0))</f>
        <v>0.39000000059604645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2843000</v>
      </c>
      <c r="D46" s="1">
        <f>'PR-RAS'!E50</f>
        <v>3240105.66</v>
      </c>
      <c r="E46" s="1">
        <v>0</v>
      </c>
      <c r="F46" s="1">
        <v>0</v>
      </c>
      <c r="G46" s="2">
        <f t="shared" si="0"/>
        <v>419544.50939999998</v>
      </c>
      <c r="H46" s="2">
        <f t="shared" si="1"/>
        <v>0.33999999985098839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6375</v>
      </c>
      <c r="D55" s="1">
        <f>'PR-RAS'!E59</f>
        <v>8600.98</v>
      </c>
      <c r="E55" s="1">
        <v>0</v>
      </c>
      <c r="F55" s="1">
        <v>0</v>
      </c>
      <c r="G55" s="2">
        <f t="shared" si="0"/>
        <v>1273.1558399999999</v>
      </c>
      <c r="H55" s="2">
        <f t="shared" si="1"/>
        <v>2.0000000000436557E-2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6375</v>
      </c>
      <c r="D56" s="1">
        <f>'PR-RAS'!E60</f>
        <v>8600.98</v>
      </c>
      <c r="E56" s="1">
        <v>0</v>
      </c>
      <c r="F56" s="1">
        <v>0</v>
      </c>
      <c r="G56" s="2">
        <f t="shared" si="0"/>
        <v>1296.7328</v>
      </c>
      <c r="H56" s="2">
        <f t="shared" si="1"/>
        <v>2.0000000000436557E-2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2836625</v>
      </c>
      <c r="D64" s="1">
        <f>'PR-RAS'!E68</f>
        <v>3231504.68</v>
      </c>
      <c r="E64" s="1">
        <v>0</v>
      </c>
      <c r="F64" s="1">
        <v>0</v>
      </c>
      <c r="G64" s="2">
        <f t="shared" si="0"/>
        <v>585876.96467999998</v>
      </c>
      <c r="H64" s="2">
        <f t="shared" si="1"/>
        <v>0.31999999983236194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2836029</v>
      </c>
      <c r="D65" s="1">
        <f>'PR-RAS'!E69</f>
        <v>2959489.31</v>
      </c>
      <c r="E65" s="1">
        <v>0</v>
      </c>
      <c r="F65" s="1">
        <v>0</v>
      </c>
      <c r="G65" s="2">
        <f t="shared" si="0"/>
        <v>560320.48768000002</v>
      </c>
      <c r="H65" s="2">
        <f t="shared" si="1"/>
        <v>0.31000000005587935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596</v>
      </c>
      <c r="D66" s="1">
        <f>'PR-RAS'!E70</f>
        <v>272015.37</v>
      </c>
      <c r="E66" s="1">
        <v>0</v>
      </c>
      <c r="F66" s="1">
        <v>0</v>
      </c>
      <c r="G66" s="2">
        <f t="shared" si="0"/>
        <v>35400.738100000002</v>
      </c>
      <c r="H66" s="2">
        <f t="shared" si="1"/>
        <v>0.36999999999534339</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794</v>
      </c>
      <c r="D78" s="1">
        <f>'PR-RAS'!E82</f>
        <v>0.24</v>
      </c>
      <c r="E78" s="1">
        <v>0</v>
      </c>
      <c r="F78" s="1">
        <v>0</v>
      </c>
      <c r="G78" s="2">
        <f t="shared" si="0"/>
        <v>61.174959999999999</v>
      </c>
      <c r="H78" s="2">
        <f t="shared" si="1"/>
        <v>0.24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794</v>
      </c>
      <c r="D79" s="1">
        <f>'PR-RAS'!E83</f>
        <v>0.24</v>
      </c>
      <c r="E79" s="1">
        <v>0</v>
      </c>
      <c r="F79" s="1">
        <v>0</v>
      </c>
      <c r="G79" s="2">
        <f t="shared" si="0"/>
        <v>61.969439999999999</v>
      </c>
      <c r="H79" s="2">
        <f t="shared" si="1"/>
        <v>0.24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794</v>
      </c>
      <c r="D81" s="1">
        <f>'PR-RAS'!E85</f>
        <v>0.24</v>
      </c>
      <c r="E81" s="1">
        <v>0</v>
      </c>
      <c r="F81" s="1">
        <v>0</v>
      </c>
      <c r="G81" s="2">
        <f t="shared" si="0"/>
        <v>63.558400000000006</v>
      </c>
      <c r="H81" s="2">
        <f t="shared" si="1"/>
        <v>0.24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82621</v>
      </c>
      <c r="D102" s="1">
        <f>'PR-RAS'!E106</f>
        <v>226121.4</v>
      </c>
      <c r="E102" s="1">
        <v>0</v>
      </c>
      <c r="F102" s="1">
        <v>0</v>
      </c>
      <c r="G102" s="2">
        <f t="shared" si="0"/>
        <v>54021.243800000011</v>
      </c>
      <c r="H102" s="2">
        <f t="shared" si="1"/>
        <v>0.39999999999417923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82621</v>
      </c>
      <c r="D108" s="1">
        <f>'PR-RAS'!E112</f>
        <v>226121.4</v>
      </c>
      <c r="E108" s="1">
        <v>0</v>
      </c>
      <c r="F108" s="1">
        <v>0</v>
      </c>
      <c r="G108" s="2">
        <f t="shared" si="0"/>
        <v>57230.426600000006</v>
      </c>
      <c r="H108" s="2">
        <f t="shared" si="1"/>
        <v>0.39999999999417923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82621</v>
      </c>
      <c r="D113" s="1">
        <f>'PR-RAS'!E117</f>
        <v>226121.4</v>
      </c>
      <c r="E113" s="1">
        <v>0</v>
      </c>
      <c r="F113" s="1">
        <v>0</v>
      </c>
      <c r="G113" s="2">
        <f t="shared" si="0"/>
        <v>59904.745600000009</v>
      </c>
      <c r="H113" s="2">
        <f t="shared" si="1"/>
        <v>0.39999999999417923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585</v>
      </c>
      <c r="D120" s="1">
        <f>'PR-RAS'!E124</f>
        <v>1629.87</v>
      </c>
      <c r="E120" s="1">
        <v>0</v>
      </c>
      <c r="F120" s="1">
        <v>0</v>
      </c>
      <c r="G120" s="2">
        <f t="shared" si="0"/>
        <v>457.52405999999996</v>
      </c>
      <c r="H120" s="2">
        <f t="shared" si="1"/>
        <v>0.13000000000010914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429.87</v>
      </c>
      <c r="E121" s="1">
        <v>0</v>
      </c>
      <c r="F121" s="1">
        <v>0</v>
      </c>
      <c r="G121" s="2">
        <f t="shared" si="0"/>
        <v>103.16879999999999</v>
      </c>
      <c r="H121" s="2">
        <f t="shared" si="1"/>
        <v>0.12999999999999545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429.87</v>
      </c>
      <c r="E123" s="1">
        <v>0</v>
      </c>
      <c r="F123" s="1">
        <v>0</v>
      </c>
      <c r="G123" s="2">
        <f t="shared" si="0"/>
        <v>104.88827999999999</v>
      </c>
      <c r="H123" s="2">
        <f t="shared" si="1"/>
        <v>0.12999999999999545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585</v>
      </c>
      <c r="D124" s="1">
        <f>'PR-RAS'!E128</f>
        <v>1200</v>
      </c>
      <c r="E124" s="1">
        <v>0</v>
      </c>
      <c r="F124" s="1">
        <v>0</v>
      </c>
      <c r="G124" s="2">
        <f t="shared" si="0"/>
        <v>367.15499999999997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585</v>
      </c>
      <c r="D125" s="1">
        <f>'PR-RAS'!E129</f>
        <v>1200</v>
      </c>
      <c r="E125" s="1">
        <v>0</v>
      </c>
      <c r="F125" s="1">
        <v>0</v>
      </c>
      <c r="G125" s="2">
        <f t="shared" si="0"/>
        <v>370.14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201122</v>
      </c>
      <c r="D129" s="1">
        <f>'PR-RAS'!E133</f>
        <v>2620454.4699999997</v>
      </c>
      <c r="E129" s="1">
        <v>0</v>
      </c>
      <c r="F129" s="1">
        <v>0</v>
      </c>
      <c r="G129" s="2">
        <f t="shared" si="0"/>
        <v>696579.96031999995</v>
      </c>
      <c r="H129" s="2">
        <f t="shared" si="1"/>
        <v>0.46999999973922968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201122</v>
      </c>
      <c r="D130" s="1">
        <f>'PR-RAS'!E134</f>
        <v>2620454.4699999997</v>
      </c>
      <c r="E130" s="1">
        <v>0</v>
      </c>
      <c r="F130" s="1">
        <v>0</v>
      </c>
      <c r="G130" s="2">
        <f t="shared" si="0"/>
        <v>702021.99125999992</v>
      </c>
      <c r="H130" s="2">
        <f t="shared" si="1"/>
        <v>0.46999999973922968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201122</v>
      </c>
      <c r="D131" s="1">
        <f>'PR-RAS'!E135</f>
        <v>293326.63</v>
      </c>
      <c r="E131" s="1">
        <v>0</v>
      </c>
      <c r="F131" s="1">
        <v>0</v>
      </c>
      <c r="G131" s="2">
        <f t="shared" si="0"/>
        <v>102410.7838</v>
      </c>
      <c r="H131" s="2">
        <f t="shared" si="1"/>
        <v>0.36999999999534339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1909738.79</v>
      </c>
      <c r="E132" s="1">
        <v>0</v>
      </c>
      <c r="F132" s="1">
        <v>0</v>
      </c>
      <c r="G132" s="2">
        <f t="shared" si="0"/>
        <v>500351.56298000005</v>
      </c>
      <c r="H132" s="2">
        <f t="shared" si="1"/>
        <v>0.2099999999627471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417389.05</v>
      </c>
      <c r="E133" s="1">
        <v>0</v>
      </c>
      <c r="F133" s="1">
        <v>0</v>
      </c>
      <c r="G133" s="2">
        <f t="shared" si="0"/>
        <v>110190.7092</v>
      </c>
      <c r="H133" s="2">
        <f t="shared" si="1"/>
        <v>4.9999999988358468E-2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73000</v>
      </c>
      <c r="D135" s="1">
        <f>'PR-RAS'!E139</f>
        <v>1918.75</v>
      </c>
      <c r="E135" s="1">
        <v>0</v>
      </c>
      <c r="F135" s="1">
        <v>0</v>
      </c>
      <c r="G135" s="2">
        <f t="shared" si="0"/>
        <v>10296.225</v>
      </c>
      <c r="H135" s="2">
        <f t="shared" si="1"/>
        <v>0.25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73000</v>
      </c>
      <c r="D146" s="1">
        <f>'PR-RAS'!E150</f>
        <v>1918.75</v>
      </c>
      <c r="E146" s="1">
        <v>0</v>
      </c>
      <c r="F146" s="1">
        <v>0</v>
      </c>
      <c r="G146" s="2">
        <f t="shared" si="0"/>
        <v>11141.4375</v>
      </c>
      <c r="H146" s="2">
        <f t="shared" si="1"/>
        <v>0.25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3169658</v>
      </c>
      <c r="D147" s="1">
        <f>'PR-RAS'!E151</f>
        <v>3394243.7600000007</v>
      </c>
      <c r="E147" s="1">
        <v>0</v>
      </c>
      <c r="F147" s="1">
        <v>0</v>
      </c>
      <c r="G147" s="2">
        <f t="shared" si="0"/>
        <v>1453889.2459200001</v>
      </c>
      <c r="H147" s="2">
        <f t="shared" si="1"/>
        <v>0.23999999929219484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2729456</v>
      </c>
      <c r="D148" s="1">
        <f>'PR-RAS'!E152</f>
        <v>2715837.1400000006</v>
      </c>
      <c r="E148" s="1">
        <v>0</v>
      </c>
      <c r="F148" s="1">
        <v>0</v>
      </c>
      <c r="G148" s="2">
        <f t="shared" si="0"/>
        <v>1199686.1511600001</v>
      </c>
      <c r="H148" s="2">
        <f t="shared" si="1"/>
        <v>0.14000000059604645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2262806</v>
      </c>
      <c r="D149" s="1">
        <f>'PR-RAS'!E153</f>
        <v>2245129.16</v>
      </c>
      <c r="E149" s="1">
        <v>0</v>
      </c>
      <c r="F149" s="1">
        <v>0</v>
      </c>
      <c r="G149" s="2">
        <f t="shared" si="0"/>
        <v>999453.51936000003</v>
      </c>
      <c r="H149" s="2">
        <f t="shared" si="1"/>
        <v>0.16000000014901161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2262806</v>
      </c>
      <c r="D150" s="1">
        <f>'PR-RAS'!E154</f>
        <v>2245129.16</v>
      </c>
      <c r="E150" s="1">
        <v>0</v>
      </c>
      <c r="F150" s="1">
        <v>0</v>
      </c>
      <c r="G150" s="2">
        <f t="shared" si="0"/>
        <v>1006206.58368</v>
      </c>
      <c r="H150" s="2">
        <f t="shared" si="1"/>
        <v>0.16000000014901161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83986</v>
      </c>
      <c r="D154" s="1">
        <f>'PR-RAS'!E158</f>
        <v>80854.22</v>
      </c>
      <c r="E154" s="1">
        <v>0</v>
      </c>
      <c r="F154" s="1">
        <v>0</v>
      </c>
      <c r="G154" s="2">
        <f t="shared" si="0"/>
        <v>37591.249320000003</v>
      </c>
      <c r="H154" s="2">
        <f t="shared" si="1"/>
        <v>0.22000000000116415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382664</v>
      </c>
      <c r="D155" s="1">
        <f>'PR-RAS'!E159</f>
        <v>389853.76</v>
      </c>
      <c r="E155" s="1">
        <v>0</v>
      </c>
      <c r="F155" s="1">
        <v>0</v>
      </c>
      <c r="G155" s="2">
        <f t="shared" si="0"/>
        <v>179005.21408000001</v>
      </c>
      <c r="H155" s="2">
        <f t="shared" si="1"/>
        <v>0.23999999999068677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382664</v>
      </c>
      <c r="D157" s="1">
        <f>'PR-RAS'!E161</f>
        <v>388614.96</v>
      </c>
      <c r="E157" s="1">
        <v>0</v>
      </c>
      <c r="F157" s="1">
        <v>0</v>
      </c>
      <c r="G157" s="2">
        <f t="shared" si="0"/>
        <v>180943.45152</v>
      </c>
      <c r="H157" s="2">
        <f t="shared" si="1"/>
        <v>3.9999999979045242E-2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1238.8</v>
      </c>
      <c r="E158" s="1">
        <v>0</v>
      </c>
      <c r="F158" s="1">
        <v>0</v>
      </c>
      <c r="G158" s="2">
        <f t="shared" si="0"/>
        <v>388.98320000000001</v>
      </c>
      <c r="H158" s="2">
        <f t="shared" si="1"/>
        <v>0.20000000000004547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436131</v>
      </c>
      <c r="D159" s="1">
        <f>'PR-RAS'!E163</f>
        <v>647064.12000000011</v>
      </c>
      <c r="E159" s="1">
        <v>0</v>
      </c>
      <c r="F159" s="1">
        <v>0</v>
      </c>
      <c r="G159" s="2">
        <f t="shared" si="0"/>
        <v>273380.95992000005</v>
      </c>
      <c r="H159" s="2">
        <f t="shared" si="1"/>
        <v>0.12000000011175871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164731</v>
      </c>
      <c r="D160" s="1">
        <f>'PR-RAS'!E164</f>
        <v>164374.76</v>
      </c>
      <c r="E160" s="1">
        <v>0</v>
      </c>
      <c r="F160" s="1">
        <v>0</v>
      </c>
      <c r="G160" s="2">
        <f t="shared" si="0"/>
        <v>78463.402679999999</v>
      </c>
      <c r="H160" s="2">
        <f t="shared" si="1"/>
        <v>0.23999999999068677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5091.1000000000004</v>
      </c>
      <c r="E161" s="1">
        <v>0</v>
      </c>
      <c r="F161" s="1">
        <v>0</v>
      </c>
      <c r="G161" s="2">
        <f t="shared" si="0"/>
        <v>1629.152</v>
      </c>
      <c r="H161" s="2">
        <f t="shared" si="1"/>
        <v>0.1000000000003638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164731</v>
      </c>
      <c r="D162" s="1">
        <f>'PR-RAS'!E166</f>
        <v>159283.66</v>
      </c>
      <c r="E162" s="1">
        <v>0</v>
      </c>
      <c r="F162" s="1">
        <v>0</v>
      </c>
      <c r="G162" s="2">
        <f t="shared" si="0"/>
        <v>77811.029519999996</v>
      </c>
      <c r="H162" s="2">
        <f t="shared" si="1"/>
        <v>0.33999999999650754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211916</v>
      </c>
      <c r="D165" s="1">
        <f>'PR-RAS'!E169</f>
        <v>244126.77</v>
      </c>
      <c r="E165" s="1">
        <v>0</v>
      </c>
      <c r="F165" s="1">
        <v>0</v>
      </c>
      <c r="G165" s="2">
        <f t="shared" si="0"/>
        <v>114827.80456</v>
      </c>
      <c r="H165" s="2">
        <f t="shared" si="1"/>
        <v>0.23000000001047738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25630</v>
      </c>
      <c r="D166" s="1">
        <f>'PR-RAS'!E170</f>
        <v>27841.8</v>
      </c>
      <c r="E166" s="1">
        <v>0</v>
      </c>
      <c r="F166" s="1">
        <v>0</v>
      </c>
      <c r="G166" s="2">
        <f t="shared" si="0"/>
        <v>13416.744000000002</v>
      </c>
      <c r="H166" s="2">
        <f t="shared" si="1"/>
        <v>0.2000000000007276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101177</v>
      </c>
      <c r="D167" s="1">
        <f>'PR-RAS'!E171</f>
        <v>98708.71</v>
      </c>
      <c r="E167" s="1">
        <v>0</v>
      </c>
      <c r="F167" s="1">
        <v>0</v>
      </c>
      <c r="G167" s="2">
        <f t="shared" si="0"/>
        <v>49566.673720000006</v>
      </c>
      <c r="H167" s="2">
        <f t="shared" si="1"/>
        <v>0.28999999999359716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60830</v>
      </c>
      <c r="D168" s="1">
        <f>'PR-RAS'!E172</f>
        <v>69806.67</v>
      </c>
      <c r="E168" s="1">
        <v>0</v>
      </c>
      <c r="F168" s="1">
        <v>0</v>
      </c>
      <c r="G168" s="2">
        <f t="shared" si="0"/>
        <v>33474.037779999999</v>
      </c>
      <c r="H168" s="2">
        <f t="shared" si="1"/>
        <v>0.33000000000174623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18942</v>
      </c>
      <c r="D169" s="1">
        <f>'PR-RAS'!E173</f>
        <v>4354.8</v>
      </c>
      <c r="E169" s="1">
        <v>0</v>
      </c>
      <c r="F169" s="1">
        <v>0</v>
      </c>
      <c r="G169" s="2">
        <f t="shared" si="0"/>
        <v>4645.4687999999996</v>
      </c>
      <c r="H169" s="2">
        <f t="shared" si="1"/>
        <v>0.1999999999998181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5117</v>
      </c>
      <c r="D170" s="1">
        <f>'PR-RAS'!E174</f>
        <v>43414.79</v>
      </c>
      <c r="E170" s="1">
        <v>0</v>
      </c>
      <c r="F170" s="1">
        <v>0</v>
      </c>
      <c r="G170" s="2">
        <f t="shared" si="0"/>
        <v>15538.972020000001</v>
      </c>
      <c r="H170" s="2">
        <f t="shared" si="1"/>
        <v>0.20999999999912689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220</v>
      </c>
      <c r="D172" s="1">
        <f>'PR-RAS'!E176</f>
        <v>0</v>
      </c>
      <c r="E172" s="1">
        <v>0</v>
      </c>
      <c r="F172" s="1">
        <v>0</v>
      </c>
      <c r="G172" s="2">
        <f t="shared" si="0"/>
        <v>37.620000000000005</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55805</v>
      </c>
      <c r="D173" s="1">
        <f>'PR-RAS'!E177</f>
        <v>100467.08</v>
      </c>
      <c r="E173" s="1">
        <v>0</v>
      </c>
      <c r="F173" s="1">
        <v>0</v>
      </c>
      <c r="G173" s="2">
        <f t="shared" si="0"/>
        <v>44159.135519999996</v>
      </c>
      <c r="H173" s="2">
        <f t="shared" si="1"/>
        <v>8.000000000174623E-2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5445</v>
      </c>
      <c r="D174" s="1">
        <f>'PR-RAS'!E178</f>
        <v>5935.47</v>
      </c>
      <c r="E174" s="1">
        <v>0</v>
      </c>
      <c r="F174" s="1">
        <v>0</v>
      </c>
      <c r="G174" s="2">
        <f t="shared" si="0"/>
        <v>2995.6576200000004</v>
      </c>
      <c r="H174" s="2">
        <f t="shared" si="1"/>
        <v>0.47000000000025466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11179</v>
      </c>
      <c r="D175" s="1">
        <f>'PR-RAS'!E179</f>
        <v>7592.35</v>
      </c>
      <c r="E175" s="1">
        <v>0</v>
      </c>
      <c r="F175" s="1">
        <v>0</v>
      </c>
      <c r="G175" s="2">
        <f t="shared" si="0"/>
        <v>4587.2838000000002</v>
      </c>
      <c r="H175" s="2">
        <f t="shared" si="1"/>
        <v>0.3500000000003638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5625</v>
      </c>
      <c r="D176" s="1">
        <f>'PR-RAS'!E180</f>
        <v>7788.11</v>
      </c>
      <c r="E176" s="1">
        <v>0</v>
      </c>
      <c r="F176" s="1">
        <v>0</v>
      </c>
      <c r="G176" s="2">
        <f t="shared" si="0"/>
        <v>3710.2134999999998</v>
      </c>
      <c r="H176" s="2">
        <f t="shared" si="1"/>
        <v>0.10999999999967258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7656</v>
      </c>
      <c r="D177" s="1">
        <f>'PR-RAS'!E181</f>
        <v>12258.25</v>
      </c>
      <c r="E177" s="1">
        <v>0</v>
      </c>
      <c r="F177" s="1">
        <v>0</v>
      </c>
      <c r="G177" s="2">
        <f t="shared" si="0"/>
        <v>5662.36</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3955</v>
      </c>
      <c r="D178" s="1">
        <f>'PR-RAS'!E182</f>
        <v>3350</v>
      </c>
      <c r="E178" s="1">
        <v>0</v>
      </c>
      <c r="F178" s="1">
        <v>0</v>
      </c>
      <c r="G178" s="2">
        <f t="shared" si="0"/>
        <v>1885.9349999999999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1508</v>
      </c>
      <c r="D179" s="1">
        <f>'PR-RAS'!E183</f>
        <v>10250.33</v>
      </c>
      <c r="E179" s="1">
        <v>0</v>
      </c>
      <c r="F179" s="1">
        <v>0</v>
      </c>
      <c r="G179" s="2">
        <f t="shared" si="0"/>
        <v>3917.5414799999999</v>
      </c>
      <c r="H179" s="2">
        <f t="shared" si="1"/>
        <v>0.32999999999992724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18562</v>
      </c>
      <c r="D180" s="1">
        <f>'PR-RAS'!E184</f>
        <v>46507.68</v>
      </c>
      <c r="E180" s="1">
        <v>0</v>
      </c>
      <c r="F180" s="1">
        <v>0</v>
      </c>
      <c r="G180" s="2">
        <f t="shared" si="0"/>
        <v>19972.347439999998</v>
      </c>
      <c r="H180" s="2">
        <f t="shared" si="1"/>
        <v>0.31999999999970896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1875</v>
      </c>
      <c r="D181" s="1">
        <f>'PR-RAS'!E185</f>
        <v>1825</v>
      </c>
      <c r="E181" s="1">
        <v>0</v>
      </c>
      <c r="F181" s="1">
        <v>0</v>
      </c>
      <c r="G181" s="2">
        <f t="shared" si="0"/>
        <v>994.5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4959.8900000000003</v>
      </c>
      <c r="E182" s="1">
        <v>0</v>
      </c>
      <c r="F182" s="1">
        <v>0</v>
      </c>
      <c r="G182" s="2">
        <f t="shared" si="0"/>
        <v>1795.48018</v>
      </c>
      <c r="H182" s="2">
        <f t="shared" si="1"/>
        <v>0.10999999999967258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3679</v>
      </c>
      <c r="D184" s="1">
        <f>'PR-RAS'!E188</f>
        <v>138095.51</v>
      </c>
      <c r="E184" s="1">
        <v>0</v>
      </c>
      <c r="F184" s="1">
        <v>0</v>
      </c>
      <c r="G184" s="2">
        <f t="shared" si="0"/>
        <v>51216.213660000001</v>
      </c>
      <c r="H184" s="2">
        <f t="shared" si="1"/>
        <v>0.48999999999068677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100</v>
      </c>
      <c r="D185" s="1">
        <f>'PR-RAS'!E189</f>
        <v>0</v>
      </c>
      <c r="E185" s="1">
        <v>0</v>
      </c>
      <c r="F185" s="1">
        <v>0</v>
      </c>
      <c r="G185" s="2">
        <f t="shared" si="0"/>
        <v>18.399999999999999</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1651</v>
      </c>
      <c r="D187" s="1">
        <f>'PR-RAS'!E191</f>
        <v>3106.75</v>
      </c>
      <c r="E187" s="1">
        <v>0</v>
      </c>
      <c r="F187" s="1">
        <v>0</v>
      </c>
      <c r="G187" s="2">
        <f t="shared" si="0"/>
        <v>1462.797</v>
      </c>
      <c r="H187" s="2">
        <f t="shared" si="1"/>
        <v>0.25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300</v>
      </c>
      <c r="D188" s="1">
        <f>'PR-RAS'!E192</f>
        <v>400</v>
      </c>
      <c r="E188" s="1">
        <v>0</v>
      </c>
      <c r="F188" s="1">
        <v>0</v>
      </c>
      <c r="G188" s="2">
        <f t="shared" si="0"/>
        <v>205.7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960</v>
      </c>
      <c r="D189" s="1">
        <f>'PR-RAS'!E193</f>
        <v>990</v>
      </c>
      <c r="E189" s="1">
        <v>0</v>
      </c>
      <c r="F189" s="1">
        <v>0</v>
      </c>
      <c r="G189" s="2">
        <f t="shared" si="0"/>
        <v>552.72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131369.60000000001</v>
      </c>
      <c r="E190" s="1">
        <v>0</v>
      </c>
      <c r="F190" s="1">
        <v>0</v>
      </c>
      <c r="G190" s="2">
        <f t="shared" si="0"/>
        <v>49657.7088</v>
      </c>
      <c r="H190" s="2">
        <f t="shared" si="1"/>
        <v>0.39999999999417923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668</v>
      </c>
      <c r="D191" s="1">
        <f>'PR-RAS'!E195</f>
        <v>2229.16</v>
      </c>
      <c r="E191" s="1">
        <v>0</v>
      </c>
      <c r="F191" s="1">
        <v>0</v>
      </c>
      <c r="G191" s="2">
        <f t="shared" si="0"/>
        <v>974.00079999999991</v>
      </c>
      <c r="H191" s="2">
        <f t="shared" si="1"/>
        <v>0.15999999999985448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4071</v>
      </c>
      <c r="D192" s="1">
        <f>'PR-RAS'!E196</f>
        <v>31342.5</v>
      </c>
      <c r="E192" s="1">
        <v>0</v>
      </c>
      <c r="F192" s="1">
        <v>0</v>
      </c>
      <c r="G192" s="2">
        <f t="shared" si="0"/>
        <v>12750.396000000001</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4071</v>
      </c>
      <c r="D206" s="1">
        <f>'PR-RAS'!E210</f>
        <v>31342.5</v>
      </c>
      <c r="E206" s="1">
        <v>0</v>
      </c>
      <c r="F206" s="1">
        <v>0</v>
      </c>
      <c r="G206" s="2">
        <f t="shared" si="0"/>
        <v>13684.98</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4070</v>
      </c>
      <c r="D207" s="1">
        <f>'PR-RAS'!E211</f>
        <v>2284.9</v>
      </c>
      <c r="E207" s="1">
        <v>0</v>
      </c>
      <c r="F207" s="1">
        <v>0</v>
      </c>
      <c r="G207" s="2">
        <f t="shared" si="0"/>
        <v>1779.7987999999998</v>
      </c>
      <c r="H207" s="2">
        <f t="shared" si="1"/>
        <v>9.9999999999909051E-2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v>
      </c>
      <c r="D209" s="1">
        <f>'PR-RAS'!E213</f>
        <v>29057.599999999999</v>
      </c>
      <c r="E209" s="1">
        <v>0</v>
      </c>
      <c r="F209" s="1">
        <v>0</v>
      </c>
      <c r="G209" s="2">
        <f t="shared" si="0"/>
        <v>12088.169599999999</v>
      </c>
      <c r="H209" s="2">
        <f t="shared" si="1"/>
        <v>0.40000000000145519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3169658</v>
      </c>
      <c r="D285" s="1">
        <f>'PR-RAS'!E289</f>
        <v>3394243.7600000007</v>
      </c>
      <c r="E285" s="1">
        <v>0</v>
      </c>
      <c r="F285" s="1">
        <v>0</v>
      </c>
      <c r="G285" s="2">
        <f t="shared" si="0"/>
        <v>2828113.3276800001</v>
      </c>
      <c r="H285" s="2">
        <f t="shared" si="1"/>
        <v>0.23999999929219484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31464</v>
      </c>
      <c r="D286" s="1">
        <f>'PR-RAS'!E290</f>
        <v>2695986.63</v>
      </c>
      <c r="E286" s="1">
        <v>0</v>
      </c>
      <c r="F286" s="1">
        <v>0</v>
      </c>
      <c r="G286" s="2">
        <f t="shared" si="0"/>
        <v>1545679.6190999998</v>
      </c>
      <c r="H286" s="2">
        <f t="shared" si="1"/>
        <v>0.37000000011175871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0"/>
        <v>0</v>
      </c>
      <c r="H288" s="2">
        <f t="shared" si="1"/>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0"/>
        <v>0</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596</v>
      </c>
      <c r="D345" s="1">
        <f>'PR-RAS'!E350</f>
        <v>2397608</v>
      </c>
      <c r="E345" s="1">
        <v>0</v>
      </c>
      <c r="F345" s="1">
        <v>0</v>
      </c>
      <c r="G345" s="2">
        <f t="shared" si="0"/>
        <v>1649759.328</v>
      </c>
      <c r="H345" s="2">
        <f t="shared" si="1"/>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596</v>
      </c>
      <c r="D358" s="1">
        <f>'PR-RAS'!E363</f>
        <v>1909738.79</v>
      </c>
      <c r="E358" s="1">
        <v>0</v>
      </c>
      <c r="F358" s="1">
        <v>0</v>
      </c>
      <c r="G358" s="2">
        <f t="shared" si="0"/>
        <v>1363766.2680599999</v>
      </c>
      <c r="H358" s="2">
        <f t="shared" si="1"/>
        <v>0.2099999999627471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1909738.79</v>
      </c>
      <c r="E359" s="1">
        <v>0</v>
      </c>
      <c r="F359" s="1">
        <v>0</v>
      </c>
      <c r="G359" s="2">
        <f t="shared" si="0"/>
        <v>1367372.97364</v>
      </c>
      <c r="H359" s="2">
        <f t="shared" si="1"/>
        <v>0.2099999999627471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1909738.79</v>
      </c>
      <c r="E361" s="1">
        <v>0</v>
      </c>
      <c r="F361" s="1">
        <v>0</v>
      </c>
      <c r="G361" s="2">
        <f t="shared" si="0"/>
        <v>1375011.9287999999</v>
      </c>
      <c r="H361" s="2">
        <f t="shared" si="1"/>
        <v>0.2099999999627471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0"/>
        <v>0</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0"/>
        <v>0</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596</v>
      </c>
      <c r="D378" s="1">
        <f>'PR-RAS'!E383</f>
        <v>0</v>
      </c>
      <c r="E378" s="1">
        <v>0</v>
      </c>
      <c r="F378" s="1">
        <v>0</v>
      </c>
      <c r="G378" s="2">
        <f t="shared" si="0"/>
        <v>224.69200000000001</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596</v>
      </c>
      <c r="D379" s="1">
        <f>'PR-RAS'!E384</f>
        <v>0</v>
      </c>
      <c r="E379" s="1">
        <v>0</v>
      </c>
      <c r="F379" s="1">
        <v>0</v>
      </c>
      <c r="G379" s="2">
        <f t="shared" si="0"/>
        <v>225.28800000000001</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487869.21</v>
      </c>
      <c r="E397" s="1">
        <v>0</v>
      </c>
      <c r="F397" s="1">
        <v>0</v>
      </c>
      <c r="G397" s="2">
        <f t="shared" si="0"/>
        <v>386392.41432000004</v>
      </c>
      <c r="H397" s="2">
        <f t="shared" si="1"/>
        <v>0.21000000002095476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487869.21</v>
      </c>
      <c r="E398" s="1">
        <v>0</v>
      </c>
      <c r="F398" s="1">
        <v>0</v>
      </c>
      <c r="G398" s="2">
        <f t="shared" si="0"/>
        <v>387368.15274000005</v>
      </c>
      <c r="H398" s="2">
        <f t="shared" si="1"/>
        <v>0.21000000002095476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596</v>
      </c>
      <c r="D403" s="1">
        <f>'PR-RAS'!E408</f>
        <v>2397608</v>
      </c>
      <c r="E403" s="1">
        <v>0</v>
      </c>
      <c r="F403" s="1">
        <v>0</v>
      </c>
      <c r="G403" s="2">
        <f t="shared" si="0"/>
        <v>1927916.4240000001</v>
      </c>
      <c r="H403" s="2">
        <f t="shared" si="1"/>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3201122</v>
      </c>
      <c r="D407" s="1">
        <f>'PR-RAS'!E412</f>
        <v>6090230.3900000006</v>
      </c>
      <c r="E407" s="1">
        <v>0</v>
      </c>
      <c r="F407" s="1">
        <v>0</v>
      </c>
      <c r="G407" s="2">
        <f t="shared" si="0"/>
        <v>6244922.6086800005</v>
      </c>
      <c r="H407" s="2">
        <f t="shared" si="1"/>
        <v>0.39000000059604645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3170254</v>
      </c>
      <c r="D408" s="1">
        <f>'PR-RAS'!E413</f>
        <v>5791851.7600000007</v>
      </c>
      <c r="E408" s="1">
        <v>0</v>
      </c>
      <c r="F408" s="1">
        <v>0</v>
      </c>
      <c r="G408" s="2">
        <f t="shared" si="0"/>
        <v>6004860.7106400002</v>
      </c>
      <c r="H408" s="2">
        <f t="shared" si="1"/>
        <v>0.23999999929219484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30868</v>
      </c>
      <c r="D409" s="1">
        <f>'PR-RAS'!E414</f>
        <v>298378.62999999989</v>
      </c>
      <c r="E409" s="1">
        <v>0</v>
      </c>
      <c r="F409" s="1">
        <v>0</v>
      </c>
      <c r="G409" s="2">
        <f t="shared" si="0"/>
        <v>256071.10607999988</v>
      </c>
      <c r="H409" s="2">
        <f t="shared" si="1"/>
        <v>0.37000000011175871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0"/>
        <v>0</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0"/>
        <v>0</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0"/>
        <v>0</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417389.05</v>
      </c>
      <c r="E522" s="1">
        <v>0</v>
      </c>
      <c r="F522" s="1">
        <v>0</v>
      </c>
      <c r="G522" s="2">
        <f t="shared" si="0"/>
        <v>434919.39010000002</v>
      </c>
      <c r="H522" s="2">
        <f t="shared" si="1"/>
        <v>4.9999999988358468E-2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417389.05</v>
      </c>
      <c r="E587" s="1">
        <v>0</v>
      </c>
      <c r="F587" s="1">
        <v>0</v>
      </c>
      <c r="G587" s="2">
        <f t="shared" si="0"/>
        <v>489179.96659999999</v>
      </c>
      <c r="H587" s="2">
        <f t="shared" si="1"/>
        <v>4.9999999988358468E-2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417389.05</v>
      </c>
      <c r="E599" s="1">
        <v>0</v>
      </c>
      <c r="F599" s="1">
        <v>0</v>
      </c>
      <c r="G599" s="2">
        <f t="shared" si="0"/>
        <v>499197.30379999999</v>
      </c>
      <c r="H599" s="2">
        <f t="shared" si="1"/>
        <v>4.9999999988358468E-2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417389.05</v>
      </c>
      <c r="E600" s="1">
        <v>0</v>
      </c>
      <c r="F600" s="1">
        <v>0</v>
      </c>
      <c r="G600" s="2">
        <f t="shared" si="0"/>
        <v>500032.08189999999</v>
      </c>
      <c r="H600" s="2">
        <f t="shared" si="1"/>
        <v>4.9999999988358468E-2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417389.05</v>
      </c>
      <c r="E630" s="1">
        <v>0</v>
      </c>
      <c r="F630" s="1">
        <v>0</v>
      </c>
      <c r="G630" s="2">
        <f t="shared" si="0"/>
        <v>525075.42489999998</v>
      </c>
      <c r="H630" s="2">
        <f t="shared" si="1"/>
        <v>4.9999999988358468E-2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3201122</v>
      </c>
      <c r="D633" s="1">
        <f>'PR-RAS'!E639</f>
        <v>6090230.3900000006</v>
      </c>
      <c r="E633" s="1">
        <v>0</v>
      </c>
      <c r="F633" s="1">
        <v>0</v>
      </c>
      <c r="G633" s="2">
        <f t="shared" si="0"/>
        <v>9721160.3169600014</v>
      </c>
      <c r="H633" s="2">
        <f t="shared" si="1"/>
        <v>0.39000000059604645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3170254</v>
      </c>
      <c r="D634" s="1">
        <f>'PR-RAS'!E640</f>
        <v>6209240.8100000005</v>
      </c>
      <c r="E634" s="1">
        <v>0</v>
      </c>
      <c r="F634" s="1">
        <v>0</v>
      </c>
      <c r="G634" s="2">
        <f t="shared" si="0"/>
        <v>9867669.6474600006</v>
      </c>
      <c r="H634" s="2">
        <f t="shared" si="1"/>
        <v>0.18999999947845936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30868</v>
      </c>
      <c r="D635" s="1">
        <f>'PR-RAS'!E641</f>
        <v>0</v>
      </c>
      <c r="E635" s="1">
        <v>0</v>
      </c>
      <c r="F635" s="1">
        <v>0</v>
      </c>
      <c r="G635" s="2">
        <f t="shared" si="0"/>
        <v>19570.312000000002</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119010.41999999993</v>
      </c>
      <c r="E636" s="1">
        <v>0</v>
      </c>
      <c r="F636" s="1">
        <v>0</v>
      </c>
      <c r="G636" s="2">
        <f t="shared" si="0"/>
        <v>151143.23339999991</v>
      </c>
      <c r="H636" s="2">
        <f t="shared" si="1"/>
        <v>0.41999999992549419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0"/>
        <v>0</v>
      </c>
      <c r="H637" s="2">
        <f t="shared" si="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30868</v>
      </c>
      <c r="D639" s="1">
        <f>'PR-RAS'!E645</f>
        <v>0</v>
      </c>
      <c r="E639" s="1">
        <v>0</v>
      </c>
      <c r="F639" s="1">
        <v>0</v>
      </c>
      <c r="G639" s="2">
        <f t="shared" si="0"/>
        <v>19693.784</v>
      </c>
      <c r="H639" s="2">
        <f t="shared" si="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119010.41999999993</v>
      </c>
      <c r="E640" s="1">
        <v>0</v>
      </c>
      <c r="F640" s="1">
        <v>0</v>
      </c>
      <c r="G640" s="2">
        <f t="shared" si="0"/>
        <v>152095.3167599999</v>
      </c>
      <c r="H640" s="2">
        <f t="shared" si="1"/>
        <v>0.41999999992549419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85654</v>
      </c>
      <c r="D642" s="1">
        <f>'PR-RAS'!E649</f>
        <v>0</v>
      </c>
      <c r="E642" s="1">
        <v>0</v>
      </c>
      <c r="F642" s="1">
        <v>0</v>
      </c>
      <c r="G642" s="2">
        <f t="shared" si="0"/>
        <v>54904.214</v>
      </c>
      <c r="H642" s="2">
        <f t="shared" si="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336138</v>
      </c>
      <c r="D643" s="1">
        <f>'PR-RAS'!E650</f>
        <v>3538535.86</v>
      </c>
      <c r="E643" s="1">
        <v>0</v>
      </c>
      <c r="F643" s="1">
        <v>0</v>
      </c>
      <c r="G643" s="2">
        <f t="shared" si="0"/>
        <v>4759280.6402399996</v>
      </c>
      <c r="H643" s="2">
        <f t="shared" si="1"/>
        <v>0.14000000013038516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330875</v>
      </c>
      <c r="D644" s="1">
        <f>'PR-RAS'!E651</f>
        <v>3449351.93</v>
      </c>
      <c r="E644" s="1">
        <v>0</v>
      </c>
      <c r="F644" s="1">
        <v>0</v>
      </c>
      <c r="G644" s="2">
        <f t="shared" si="0"/>
        <v>4648619.2069800003</v>
      </c>
      <c r="H644" s="2">
        <f t="shared" si="1"/>
        <v>6.9999999832361937E-2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90917</v>
      </c>
      <c r="D645" s="1">
        <f>'PR-RAS'!E652</f>
        <v>89183.929999999702</v>
      </c>
      <c r="E645" s="1">
        <v>0</v>
      </c>
      <c r="F645" s="1">
        <v>0</v>
      </c>
      <c r="G645" s="2">
        <f t="shared" si="0"/>
        <v>173419.44983999961</v>
      </c>
      <c r="H645" s="2">
        <f t="shared" si="1"/>
        <v>7.0000000298023224E-2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51</v>
      </c>
      <c r="E647" s="1">
        <v>0</v>
      </c>
      <c r="F647" s="1">
        <v>0</v>
      </c>
      <c r="G647" s="2">
        <f t="shared" si="0"/>
        <v>98.838000000000008</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51</v>
      </c>
      <c r="D649" s="1">
        <f>'PR-RAS'!E656</f>
        <v>51</v>
      </c>
      <c r="E649" s="1">
        <v>0</v>
      </c>
      <c r="F649" s="1">
        <v>0</v>
      </c>
      <c r="G649" s="2">
        <f t="shared" si="0"/>
        <v>99.144000000000005</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6375</v>
      </c>
      <c r="D657" s="1">
        <f>'PR-RAS'!E664</f>
        <v>8600.98</v>
      </c>
      <c r="E657" s="1">
        <v>0</v>
      </c>
      <c r="F657" s="1">
        <v>0</v>
      </c>
      <c r="G657" s="2">
        <f t="shared" si="0"/>
        <v>15466.48576</v>
      </c>
      <c r="H657" s="2">
        <f t="shared" si="1"/>
        <v>2.0000000000436557E-2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2836029</v>
      </c>
      <c r="D669" s="1">
        <f>'PR-RAS'!E676</f>
        <v>2959489.31</v>
      </c>
      <c r="E669" s="1">
        <v>0</v>
      </c>
      <c r="F669" s="1">
        <v>0</v>
      </c>
      <c r="G669" s="2">
        <f t="shared" si="0"/>
        <v>5848345.0901600011</v>
      </c>
      <c r="H669" s="2">
        <f t="shared" si="1"/>
        <v>0.31000000005587935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596</v>
      </c>
      <c r="D670" s="1">
        <f>'PR-RAS'!E677</f>
        <v>272015.37</v>
      </c>
      <c r="E670" s="1">
        <v>0</v>
      </c>
      <c r="F670" s="1">
        <v>0</v>
      </c>
      <c r="G670" s="2">
        <f t="shared" si="0"/>
        <v>364355.28906000004</v>
      </c>
      <c r="H670" s="2">
        <f t="shared" si="1"/>
        <v>0.36999999999534339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82621</v>
      </c>
      <c r="D703" s="1">
        <f>'PR-RAS'!E710</f>
        <v>85259.64</v>
      </c>
      <c r="E703" s="1">
        <v>0</v>
      </c>
      <c r="F703" s="1">
        <v>0</v>
      </c>
      <c r="G703" s="2">
        <f t="shared" si="0"/>
        <v>177704.47655999998</v>
      </c>
      <c r="H703" s="2">
        <f t="shared" si="1"/>
        <v>0.36000000000058208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83986</v>
      </c>
      <c r="D710" s="1">
        <f>'PR-RAS'!E717</f>
        <v>80854.22</v>
      </c>
      <c r="E710" s="1">
        <v>0</v>
      </c>
      <c r="F710" s="1">
        <v>0</v>
      </c>
      <c r="G710" s="2">
        <f t="shared" si="0"/>
        <v>174197.35795999999</v>
      </c>
      <c r="H710" s="2">
        <f t="shared" si="1"/>
        <v>0.22000000000116415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164731</v>
      </c>
      <c r="D711" s="1">
        <f>'PR-RAS'!E718</f>
        <v>159283.66</v>
      </c>
      <c r="E711" s="1">
        <v>0</v>
      </c>
      <c r="F711" s="1">
        <v>0</v>
      </c>
      <c r="G711" s="2">
        <f t="shared" si="0"/>
        <v>343141.80719999998</v>
      </c>
      <c r="H711" s="2">
        <f t="shared" si="1"/>
        <v>0.33999999999650754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1508</v>
      </c>
      <c r="D713" s="1">
        <f>'PR-RAS'!E720</f>
        <v>5930</v>
      </c>
      <c r="E713" s="1">
        <v>0</v>
      </c>
      <c r="F713" s="1">
        <v>0</v>
      </c>
      <c r="G713" s="2">
        <f t="shared" si="0"/>
        <v>9518.0159999999996</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0"/>
        <v>0</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18562</v>
      </c>
      <c r="D716" s="1">
        <f>'PR-RAS'!E723</f>
        <v>26093.75</v>
      </c>
      <c r="E716" s="1">
        <v>0</v>
      </c>
      <c r="F716" s="1">
        <v>0</v>
      </c>
      <c r="G716" s="2">
        <f t="shared" si="0"/>
        <v>50585.892499999994</v>
      </c>
      <c r="H716" s="2">
        <f t="shared" si="1"/>
        <v>0.25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100</v>
      </c>
      <c r="D718" s="1">
        <f>'PR-RAS'!E725</f>
        <v>0</v>
      </c>
      <c r="E718" s="1">
        <v>0</v>
      </c>
      <c r="F718" s="1">
        <v>0</v>
      </c>
      <c r="G718" s="2">
        <f t="shared" si="0"/>
        <v>71.7</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25">B1480/1000*C1480</f>
        <v>0</v>
      </c>
      <c r="H1480" s="7">
        <f t="shared" ref="H1480:H1580" si="26">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3450104.0700000003</v>
      </c>
      <c r="D1481" s="1">
        <v>0</v>
      </c>
      <c r="E1481" s="1">
        <v>0</v>
      </c>
      <c r="F1481" s="1">
        <v>0</v>
      </c>
      <c r="G1481" s="2">
        <f t="shared" si="25"/>
        <v>6900.2081400000006</v>
      </c>
      <c r="H1481" s="2">
        <f t="shared" si="26"/>
        <v>7.0000000298023224E-2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3450104.0700000003</v>
      </c>
      <c r="D1483" s="1">
        <v>0</v>
      </c>
      <c r="E1483" s="1">
        <v>0</v>
      </c>
      <c r="F1483" s="1">
        <v>0</v>
      </c>
      <c r="G1483" s="2">
        <f t="shared" si="25"/>
        <v>13800.416280000001</v>
      </c>
      <c r="H1483" s="2">
        <f t="shared" si="26"/>
        <v>7.0000000298023224E-2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2744062.14</v>
      </c>
      <c r="D1484" s="1">
        <v>0</v>
      </c>
      <c r="E1484" s="1">
        <v>0</v>
      </c>
      <c r="F1484" s="1">
        <v>0</v>
      </c>
      <c r="G1484" s="2">
        <f t="shared" si="25"/>
        <v>13720.310700000002</v>
      </c>
      <c r="H1484" s="2">
        <f t="shared" si="26"/>
        <v>0.14000000013038516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667546.93999999994</v>
      </c>
      <c r="D1485" s="1">
        <v>0</v>
      </c>
      <c r="E1485" s="1">
        <v>0</v>
      </c>
      <c r="F1485" s="1">
        <v>0</v>
      </c>
      <c r="G1485" s="2">
        <f t="shared" si="25"/>
        <v>4005.2816399999997</v>
      </c>
      <c r="H1485" s="2">
        <f t="shared" si="26"/>
        <v>6.0000000055879354E-2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31996.1</v>
      </c>
      <c r="D1486" s="1">
        <v>0</v>
      </c>
      <c r="E1486" s="1">
        <v>0</v>
      </c>
      <c r="F1486" s="1">
        <v>0</v>
      </c>
      <c r="G1486" s="2">
        <f t="shared" si="25"/>
        <v>223.9727</v>
      </c>
      <c r="H1486" s="2">
        <f t="shared" si="26"/>
        <v>9.9999999998544808E-2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6498.89</v>
      </c>
      <c r="D1489" s="1">
        <v>0</v>
      </c>
      <c r="E1489" s="1">
        <v>0</v>
      </c>
      <c r="F1489" s="1">
        <v>0</v>
      </c>
      <c r="G1489" s="2">
        <f t="shared" si="25"/>
        <v>64.988900000000001</v>
      </c>
      <c r="H1489" s="2">
        <f t="shared" si="26"/>
        <v>0.10999999999967258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3399388.9000000004</v>
      </c>
      <c r="D1499" s="1">
        <v>0</v>
      </c>
      <c r="E1499" s="1">
        <v>0</v>
      </c>
      <c r="F1499" s="1">
        <v>0</v>
      </c>
      <c r="G1499" s="2">
        <f t="shared" si="25"/>
        <v>67987.778000000006</v>
      </c>
      <c r="H1499" s="2">
        <f t="shared" si="26"/>
        <v>9.999999962747097E-2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3399388.9000000004</v>
      </c>
      <c r="D1501" s="1">
        <v>0</v>
      </c>
      <c r="E1501" s="1">
        <v>0</v>
      </c>
      <c r="F1501" s="1">
        <v>0</v>
      </c>
      <c r="G1501" s="2">
        <f t="shared" si="25"/>
        <v>74786.555800000002</v>
      </c>
      <c r="H1501" s="2">
        <f t="shared" si="26"/>
        <v>9.999999962747097E-2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2744062.14</v>
      </c>
      <c r="D1502" s="1">
        <v>0</v>
      </c>
      <c r="E1502" s="1">
        <v>0</v>
      </c>
      <c r="F1502" s="1">
        <v>0</v>
      </c>
      <c r="G1502" s="2">
        <f t="shared" si="25"/>
        <v>63113.429220000005</v>
      </c>
      <c r="H1502" s="2">
        <f t="shared" si="26"/>
        <v>0.14000000013038516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628393.87</v>
      </c>
      <c r="D1503" s="1">
        <v>0</v>
      </c>
      <c r="E1503" s="1">
        <v>0</v>
      </c>
      <c r="F1503" s="1">
        <v>0</v>
      </c>
      <c r="G1503" s="2">
        <f t="shared" si="25"/>
        <v>15081.452880000001</v>
      </c>
      <c r="H1503" s="2">
        <f t="shared" si="26"/>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24557.89</v>
      </c>
      <c r="D1504" s="1">
        <v>0</v>
      </c>
      <c r="E1504" s="1">
        <v>0</v>
      </c>
      <c r="F1504" s="1">
        <v>0</v>
      </c>
      <c r="G1504" s="2">
        <f t="shared" si="25"/>
        <v>613.94725000000005</v>
      </c>
      <c r="H1504" s="2">
        <f t="shared" si="26"/>
        <v>0.11000000000058208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2375</v>
      </c>
      <c r="D1507" s="1">
        <v>0</v>
      </c>
      <c r="E1507" s="1">
        <v>0</v>
      </c>
      <c r="F1507" s="1">
        <v>0</v>
      </c>
      <c r="G1507" s="2">
        <f t="shared" si="25"/>
        <v>66.5</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50715.169999999925</v>
      </c>
      <c r="D1517" s="1">
        <v>0</v>
      </c>
      <c r="E1517" s="1">
        <v>0</v>
      </c>
      <c r="F1517" s="1">
        <v>0</v>
      </c>
      <c r="G1517" s="2">
        <f t="shared" si="25"/>
        <v>1927.1764599999972</v>
      </c>
      <c r="H1517" s="2">
        <f t="shared" si="26"/>
        <v>0.16999999992549419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50715.17</v>
      </c>
      <c r="D1518" s="1">
        <v>0</v>
      </c>
      <c r="E1518" s="1">
        <v>0</v>
      </c>
      <c r="F1518" s="1">
        <v>0</v>
      </c>
      <c r="G1518" s="2">
        <f t="shared" si="25"/>
        <v>1977.8916299999999</v>
      </c>
      <c r="H1518" s="2">
        <f t="shared" si="26"/>
        <v>0.16999999999825377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50715.17</v>
      </c>
      <c r="D1524" s="1">
        <v>0</v>
      </c>
      <c r="E1524" s="1">
        <v>0</v>
      </c>
      <c r="F1524" s="1">
        <v>0</v>
      </c>
      <c r="G1524" s="2">
        <f t="shared" si="25"/>
        <v>2282.1826499999997</v>
      </c>
      <c r="H1524" s="2">
        <f t="shared" si="26"/>
        <v>0.16999999999825377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39153.07</v>
      </c>
      <c r="D1530" s="1">
        <v>0</v>
      </c>
      <c r="E1530" s="1">
        <v>0</v>
      </c>
      <c r="F1530" s="1">
        <v>0</v>
      </c>
      <c r="G1530" s="2">
        <f t="shared" si="25"/>
        <v>1996.80657</v>
      </c>
      <c r="H1530" s="2">
        <f t="shared" si="26"/>
        <v>6.9999999999708962E-2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39153.07</v>
      </c>
      <c r="D1531" s="1">
        <v>0</v>
      </c>
      <c r="E1531" s="1">
        <v>0</v>
      </c>
      <c r="F1531" s="1">
        <v>0</v>
      </c>
      <c r="G1531" s="2">
        <f t="shared" si="25"/>
        <v>2035.9596399999998</v>
      </c>
      <c r="H1531" s="2">
        <f t="shared" si="26"/>
        <v>6.9999999999708962E-2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7438.21</v>
      </c>
      <c r="D1535" s="1">
        <v>0</v>
      </c>
      <c r="E1535" s="1">
        <v>0</v>
      </c>
      <c r="F1535" s="1">
        <v>0</v>
      </c>
      <c r="G1535" s="2">
        <f t="shared" si="25"/>
        <v>416.53976</v>
      </c>
      <c r="H1535" s="2">
        <f t="shared" si="26"/>
        <v>0.21000000000003638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7438.21</v>
      </c>
      <c r="D1536" s="1">
        <v>0</v>
      </c>
      <c r="E1536" s="1">
        <v>0</v>
      </c>
      <c r="F1536" s="1">
        <v>0</v>
      </c>
      <c r="G1536" s="2">
        <f t="shared" si="25"/>
        <v>423.97797000000003</v>
      </c>
      <c r="H1536" s="2">
        <f t="shared" si="26"/>
        <v>0.21000000000003638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4123.8900000000003</v>
      </c>
      <c r="D1550" s="1">
        <v>0</v>
      </c>
      <c r="E1550" s="1">
        <v>0</v>
      </c>
      <c r="F1550" s="1">
        <v>0</v>
      </c>
      <c r="G1550" s="2">
        <f t="shared" si="25"/>
        <v>292.79619000000002</v>
      </c>
      <c r="H1550" s="2">
        <f t="shared" si="26"/>
        <v>0.10999999999967258</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4123.8900000000003</v>
      </c>
      <c r="D1551" s="1">
        <v>0</v>
      </c>
      <c r="E1551" s="1">
        <v>0</v>
      </c>
      <c r="F1551" s="1">
        <v>0</v>
      </c>
      <c r="G1551" s="2">
        <f t="shared" si="25"/>
        <v>296.92007999999998</v>
      </c>
      <c r="H1551" s="2">
        <f t="shared" si="26"/>
        <v>0.10999999999967258</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25"/>
        <v>0</v>
      </c>
      <c r="H1576" s="2">
        <f t="shared" si="26"/>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25"/>
        <v>0</v>
      </c>
      <c r="H1578" s="2">
        <f t="shared" si="26"/>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8230</v>
      </c>
      <c r="H6" s="20" t="s">
        <v>26</v>
      </c>
      <c r="I6" s="21" t="s">
        <v>27</v>
      </c>
      <c r="J6" s="4"/>
      <c r="L6" s="4"/>
      <c r="M6" s="4"/>
      <c r="N6" s="4"/>
      <c r="O6" s="4"/>
      <c r="P6" s="4"/>
      <c r="Q6" s="4"/>
      <c r="R6" s="4"/>
      <c r="S6" s="4"/>
      <c r="T6" s="4"/>
      <c r="U6" s="4"/>
      <c r="V6" s="4"/>
      <c r="W6" s="4"/>
      <c r="X6" s="4"/>
    </row>
    <row r="7" spans="1:24" ht="15" customHeight="1" x14ac:dyDescent="0.2">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51"/>
      <c r="F8" s="342" t="s">
        <v>32</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1"/>
      <c r="F9" s="344" t="s">
        <v>33</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51"/>
      <c r="F10" s="342" t="s">
        <v>36</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2"/>
      <c r="F11" s="355" t="s">
        <v>37</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36" t="s">
        <v>41</v>
      </c>
      <c r="C15" s="337"/>
      <c r="D15" s="337"/>
      <c r="E15" s="337"/>
      <c r="F15" s="338"/>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9" t="s">
        <v>29</v>
      </c>
      <c r="B16" s="335" t="str">
        <f>'PR-RAS'!B6</f>
        <v xml:space="preserve">PRIHODI POSLOVANJA (šifre 61+62+63+64+65+66+67+68) </v>
      </c>
      <c r="C16" s="331"/>
      <c r="D16" s="331"/>
      <c r="E16" s="331"/>
      <c r="F16" s="332"/>
      <c r="G16" s="35" t="str">
        <f>'PR-RAS'!C6</f>
        <v>6</v>
      </c>
      <c r="H16" s="206">
        <f>'PR-RAS'!D6</f>
        <v>3201122</v>
      </c>
      <c r="I16" s="206">
        <f>'PR-RAS'!E6</f>
        <v>6090230.3900000006</v>
      </c>
      <c r="J16" s="4"/>
      <c r="K16" s="4"/>
      <c r="L16" s="4"/>
      <c r="M16" s="4"/>
      <c r="N16" s="4"/>
      <c r="O16" s="4"/>
      <c r="P16" s="4"/>
      <c r="Q16" s="4"/>
      <c r="R16" s="4"/>
      <c r="S16" s="4"/>
      <c r="T16" s="4"/>
      <c r="U16" s="4"/>
      <c r="V16" s="4"/>
      <c r="W16" s="4"/>
      <c r="X16" s="4"/>
    </row>
    <row r="17" spans="1:24" ht="12.75" customHeight="1" x14ac:dyDescent="0.2">
      <c r="A17" s="340"/>
      <c r="B17" s="324" t="str">
        <f>'PR-RAS'!B151</f>
        <v xml:space="preserve">RASHODI POSLOVANJA (šifre 31+32+34+35+36+37+38) </v>
      </c>
      <c r="C17" s="325"/>
      <c r="D17" s="325"/>
      <c r="E17" s="325"/>
      <c r="F17" s="326"/>
      <c r="G17" s="36" t="str">
        <f>'PR-RAS'!C151</f>
        <v>3</v>
      </c>
      <c r="H17" s="206">
        <f>'PR-RAS'!D151</f>
        <v>3169658</v>
      </c>
      <c r="I17" s="206">
        <f>'PR-RAS'!E151</f>
        <v>3394243.7600000007</v>
      </c>
      <c r="J17" s="4"/>
      <c r="K17" s="4"/>
      <c r="L17" s="4"/>
      <c r="M17" s="4"/>
      <c r="N17" s="4"/>
      <c r="O17" s="4"/>
      <c r="P17" s="4"/>
      <c r="Q17" s="4"/>
      <c r="R17" s="4"/>
      <c r="S17" s="4"/>
      <c r="T17" s="4"/>
      <c r="U17" s="4"/>
      <c r="V17" s="4"/>
      <c r="W17" s="4"/>
      <c r="X17" s="4"/>
    </row>
    <row r="18" spans="1:24" ht="12.75" customHeight="1" x14ac:dyDescent="0.2">
      <c r="A18" s="340"/>
      <c r="B18" s="324" t="str">
        <f>'PR-RAS'!B645</f>
        <v>Višak prihoda i primitaka raspoloživ u sljedećem razdoblju (šifre X005 + '9221-9222' - Y005 - '9222-9221')</v>
      </c>
      <c r="C18" s="325"/>
      <c r="D18" s="325"/>
      <c r="E18" s="325"/>
      <c r="F18" s="326"/>
      <c r="G18" s="36" t="str">
        <f>'PR-RAS'!C645</f>
        <v>X006</v>
      </c>
      <c r="H18" s="206">
        <f>'PR-RAS'!D645</f>
        <v>30868</v>
      </c>
      <c r="I18" s="206">
        <f>'PR-RAS'!E645</f>
        <v>0</v>
      </c>
      <c r="J18" s="4"/>
      <c r="K18" s="4"/>
      <c r="L18" s="4"/>
      <c r="M18" s="4"/>
      <c r="N18" s="4"/>
      <c r="O18" s="4"/>
      <c r="P18" s="4"/>
      <c r="Q18" s="4"/>
      <c r="R18" s="4"/>
      <c r="S18" s="4"/>
      <c r="T18" s="4"/>
      <c r="U18" s="4"/>
      <c r="V18" s="4"/>
      <c r="W18" s="4"/>
      <c r="X18" s="4"/>
    </row>
    <row r="19" spans="1:24" ht="12.75" customHeight="1" x14ac:dyDescent="0.2">
      <c r="A19" s="341"/>
      <c r="B19" s="327" t="str">
        <f>'PR-RAS'!B646</f>
        <v>Manjak prihoda i primitaka za pokriće u sljedećem razdoblju (šifre Y005 + '9222-9221' - X005 - '9221-9222' )</v>
      </c>
      <c r="C19" s="328"/>
      <c r="D19" s="328"/>
      <c r="E19" s="328"/>
      <c r="F19" s="329"/>
      <c r="G19" s="37" t="str">
        <f>'PR-RAS'!C646</f>
        <v>Y006</v>
      </c>
      <c r="H19" s="207">
        <f>'PR-RAS'!D646</f>
        <v>0</v>
      </c>
      <c r="I19" s="207">
        <f>'PR-RAS'!E646</f>
        <v>119010.41999999993</v>
      </c>
      <c r="J19" s="4"/>
      <c r="K19" s="4"/>
      <c r="L19" s="4"/>
      <c r="M19" s="4"/>
      <c r="N19" s="4"/>
      <c r="O19" s="4"/>
      <c r="P19" s="4"/>
      <c r="Q19" s="4"/>
      <c r="R19" s="4"/>
      <c r="S19" s="4"/>
      <c r="T19" s="4"/>
      <c r="U19" s="4"/>
      <c r="V19" s="4"/>
      <c r="W19" s="4"/>
      <c r="X19" s="4"/>
    </row>
    <row r="20" spans="1:24" ht="12.75" customHeight="1" x14ac:dyDescent="0.2">
      <c r="A20" s="339" t="s">
        <v>32</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9" t="s">
        <v>45</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9" t="s">
        <v>36</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9" t="s">
        <v>37</v>
      </c>
      <c r="B33" s="335" t="str">
        <f>OBVEZE!B5</f>
        <v>Stanje obveza 1. siječnja (=stanju obveza iz Izvještaja o obvezama na 31. prosinca prethodne godine)</v>
      </c>
      <c r="C33" s="331"/>
      <c r="D33" s="331"/>
      <c r="E33" s="331"/>
      <c r="F33" s="332"/>
      <c r="G33" s="180" t="str">
        <f>OBVEZE!C5</f>
        <v>V001</v>
      </c>
      <c r="H33" s="216" t="s">
        <v>46</v>
      </c>
      <c r="I33" s="217">
        <f>OBVEZE!D5</f>
        <v>0</v>
      </c>
      <c r="J33" s="4"/>
      <c r="K33" s="4"/>
      <c r="L33" s="4"/>
      <c r="M33" s="4"/>
      <c r="N33" s="4"/>
      <c r="O33" s="4"/>
      <c r="P33" s="4"/>
      <c r="Q33" s="4"/>
      <c r="R33" s="4"/>
      <c r="S33" s="4"/>
      <c r="T33" s="4"/>
      <c r="U33" s="4"/>
      <c r="V33" s="4"/>
      <c r="W33" s="4"/>
      <c r="X33" s="4"/>
    </row>
    <row r="34" spans="1:24" ht="12.75" customHeight="1" x14ac:dyDescent="0.2">
      <c r="A34" s="340"/>
      <c r="B34" s="324" t="str">
        <f>OBVEZE!B42</f>
        <v>Stanje obveza na kraju izvještajnog razdoblja (šifre V001+V002-V004) i (šifre V007+V009)</v>
      </c>
      <c r="C34" s="325"/>
      <c r="D34" s="325"/>
      <c r="E34" s="325"/>
      <c r="F34" s="326"/>
      <c r="G34" s="181" t="str">
        <f>OBVEZE!C42</f>
        <v>V006</v>
      </c>
      <c r="H34" s="210" t="s">
        <v>46</v>
      </c>
      <c r="I34" s="211">
        <f>OBVEZE!D42</f>
        <v>50715.169999999925</v>
      </c>
      <c r="J34" s="4"/>
      <c r="K34" s="4"/>
      <c r="L34" s="4"/>
      <c r="M34" s="4"/>
      <c r="N34" s="4"/>
      <c r="O34" s="4"/>
      <c r="P34" s="4"/>
      <c r="Q34" s="4"/>
      <c r="R34" s="4"/>
      <c r="S34" s="4"/>
      <c r="T34" s="4"/>
      <c r="U34" s="4"/>
      <c r="V34" s="4"/>
      <c r="W34" s="4"/>
      <c r="X34" s="4"/>
    </row>
    <row r="35" spans="1:24" ht="12.75" customHeight="1" x14ac:dyDescent="0.2">
      <c r="A35" s="340"/>
      <c r="B35" s="324" t="str">
        <f>OBVEZE!B43</f>
        <v>Stanje dospjelih obveza na kraju izvještajnog razdoblja (šifre V008+D23+D24 + 'D dio 25,26')</v>
      </c>
      <c r="C35" s="325"/>
      <c r="D35" s="325"/>
      <c r="E35" s="325"/>
      <c r="F35" s="326"/>
      <c r="G35" s="181" t="str">
        <f>OBVEZE!C43</f>
        <v>V007</v>
      </c>
      <c r="H35" s="210" t="s">
        <v>46</v>
      </c>
      <c r="I35" s="211">
        <f>OBVEZE!D43</f>
        <v>50715.17</v>
      </c>
      <c r="J35" s="4"/>
      <c r="K35" s="4"/>
      <c r="L35" s="4"/>
      <c r="M35" s="4"/>
      <c r="N35" s="4"/>
      <c r="O35" s="4"/>
      <c r="P35" s="4"/>
      <c r="Q35" s="4"/>
      <c r="R35" s="4"/>
      <c r="S35" s="4"/>
      <c r="T35" s="4"/>
      <c r="U35" s="4"/>
      <c r="V35" s="4"/>
      <c r="W35" s="4"/>
      <c r="X35" s="4"/>
    </row>
    <row r="36" spans="1:24" ht="12.75" customHeight="1" x14ac:dyDescent="0.2">
      <c r="A36" s="341"/>
      <c r="B36" s="327" t="str">
        <f>OBVEZE!B101</f>
        <v>Stanje nedospjelih obveza na kraju izvještajnog razdoblja (šifre V010 + ND23 + ND24 + 'ND dio 25,26')</v>
      </c>
      <c r="C36" s="328"/>
      <c r="D36" s="328"/>
      <c r="E36" s="328"/>
      <c r="F36" s="329"/>
      <c r="G36" s="182" t="str">
        <f>OBVEZE!C101</f>
        <v>V009</v>
      </c>
      <c r="H36" s="214" t="s">
        <v>46</v>
      </c>
      <c r="I36" s="215">
        <f>OBVEZE!D101</f>
        <v>0</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23" t="s">
        <v>47</v>
      </c>
      <c r="I39" s="32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60" zoomScale="120" zoomScaleNormal="120" workbookViewId="0">
      <selection activeCell="E677" sqref="E677"/>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3201122</v>
      </c>
      <c r="E6" s="56">
        <f>E7+E44+E50+E82+E106+E124+E133+E139</f>
        <v>6090230.3900000006</v>
      </c>
      <c r="F6" s="57">
        <f t="shared" ref="F6:F131" si="0">IF(D6&lt;&gt;0,IF(E6/D6&gt;=100,"&gt;&gt;100",E6/D6*100),"-")</f>
        <v>190.25299223209865</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2843000</v>
      </c>
      <c r="E50" s="60">
        <f>E51+E54+E59+E62+E65+E68+E71+E74+E77</f>
        <v>3240105.66</v>
      </c>
      <c r="F50" s="57">
        <f t="shared" si="0"/>
        <v>113.96783890256772</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6375</v>
      </c>
      <c r="E59" s="56">
        <f t="shared" si="12"/>
        <v>8600.98</v>
      </c>
      <c r="F59" s="57">
        <f t="shared" si="0"/>
        <v>134.91733333333335</v>
      </c>
    </row>
    <row r="60" spans="1:6" ht="24" x14ac:dyDescent="0.2">
      <c r="A60" s="54">
        <v>6331</v>
      </c>
      <c r="B60" s="100" t="s">
        <v>163</v>
      </c>
      <c r="C60" s="55" t="s">
        <v>164</v>
      </c>
      <c r="D60" s="284">
        <v>6375</v>
      </c>
      <c r="E60" s="284">
        <v>8600.98</v>
      </c>
      <c r="F60" s="57">
        <f t="shared" si="0"/>
        <v>134.91733333333335</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2836625</v>
      </c>
      <c r="E68" s="56">
        <f t="shared" si="15"/>
        <v>3231504.68</v>
      </c>
      <c r="F68" s="57">
        <f t="shared" si="0"/>
        <v>113.92075723791477</v>
      </c>
    </row>
    <row r="69" spans="1:6" ht="12.75" customHeight="1" x14ac:dyDescent="0.2">
      <c r="A69" s="54" t="s">
        <v>181</v>
      </c>
      <c r="B69" s="88" t="s">
        <v>182</v>
      </c>
      <c r="C69" s="55" t="s">
        <v>181</v>
      </c>
      <c r="D69" s="284">
        <v>2836029</v>
      </c>
      <c r="E69" s="284">
        <v>2959489.31</v>
      </c>
      <c r="F69" s="57">
        <f t="shared" si="0"/>
        <v>104.35328094317795</v>
      </c>
    </row>
    <row r="70" spans="1:6" ht="24" x14ac:dyDescent="0.2">
      <c r="A70" s="54" t="s">
        <v>183</v>
      </c>
      <c r="B70" s="88" t="s">
        <v>184</v>
      </c>
      <c r="C70" s="55" t="s">
        <v>183</v>
      </c>
      <c r="D70" s="284">
        <v>596</v>
      </c>
      <c r="E70" s="284">
        <v>272015.37</v>
      </c>
      <c r="F70" s="57" t="str">
        <f t="shared" si="0"/>
        <v>&gt;&gt;100</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794</v>
      </c>
      <c r="E82" s="56">
        <f t="shared" si="19"/>
        <v>0.24</v>
      </c>
      <c r="F82" s="57">
        <f t="shared" si="0"/>
        <v>3.0226700251889168E-2</v>
      </c>
    </row>
    <row r="83" spans="1:6" ht="12.75" customHeight="1" x14ac:dyDescent="0.2">
      <c r="A83" s="54">
        <v>641</v>
      </c>
      <c r="B83" s="88" t="s">
        <v>209</v>
      </c>
      <c r="C83" s="55" t="s">
        <v>210</v>
      </c>
      <c r="D83" s="56">
        <f t="shared" ref="D83:E83" si="20">SUM(D84:D90)</f>
        <v>794</v>
      </c>
      <c r="E83" s="56">
        <f t="shared" si="20"/>
        <v>0.24</v>
      </c>
      <c r="F83" s="57">
        <f t="shared" si="0"/>
        <v>3.0226700251889168E-2</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v>794</v>
      </c>
      <c r="E85" s="284">
        <v>0.24</v>
      </c>
      <c r="F85" s="57">
        <f t="shared" si="0"/>
        <v>3.0226700251889168E-2</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82621</v>
      </c>
      <c r="E106" s="56">
        <f t="shared" si="23"/>
        <v>226121.4</v>
      </c>
      <c r="F106" s="57">
        <f t="shared" si="0"/>
        <v>273.68514058169228</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82621</v>
      </c>
      <c r="E112" s="56">
        <f t="shared" si="25"/>
        <v>226121.4</v>
      </c>
      <c r="F112" s="57">
        <f t="shared" si="0"/>
        <v>273.68514058169228</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82621</v>
      </c>
      <c r="E117" s="284">
        <v>226121.4</v>
      </c>
      <c r="F117" s="57">
        <f t="shared" si="0"/>
        <v>273.68514058169228</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585</v>
      </c>
      <c r="E124" s="56">
        <f t="shared" si="27"/>
        <v>1629.87</v>
      </c>
      <c r="F124" s="57">
        <f t="shared" si="0"/>
        <v>278.6102564102564</v>
      </c>
    </row>
    <row r="125" spans="1:6" ht="12.75" customHeight="1" x14ac:dyDescent="0.2">
      <c r="A125" s="54">
        <v>661</v>
      </c>
      <c r="B125" s="100" t="s">
        <v>293</v>
      </c>
      <c r="C125" s="55" t="s">
        <v>294</v>
      </c>
      <c r="D125" s="56">
        <f t="shared" ref="D125:E125" si="28">SUM(D126:D127)</f>
        <v>0</v>
      </c>
      <c r="E125" s="56">
        <f t="shared" si="28"/>
        <v>429.87</v>
      </c>
      <c r="F125" s="57" t="str">
        <f t="shared" si="0"/>
        <v>-</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c r="E127" s="284">
        <v>429.87</v>
      </c>
      <c r="F127" s="57" t="str">
        <f t="shared" si="0"/>
        <v>-</v>
      </c>
    </row>
    <row r="128" spans="1:6" ht="24" x14ac:dyDescent="0.2">
      <c r="A128" s="54">
        <v>663</v>
      </c>
      <c r="B128" s="273" t="s">
        <v>299</v>
      </c>
      <c r="C128" s="55" t="s">
        <v>300</v>
      </c>
      <c r="D128" s="56">
        <f t="shared" ref="D128:E128" si="29">SUM(D129:D132)</f>
        <v>585</v>
      </c>
      <c r="E128" s="56">
        <f t="shared" si="29"/>
        <v>1200</v>
      </c>
      <c r="F128" s="57">
        <f t="shared" si="0"/>
        <v>205.12820512820511</v>
      </c>
    </row>
    <row r="129" spans="1:6" ht="12.75" customHeight="1" x14ac:dyDescent="0.2">
      <c r="A129" s="54">
        <v>6631</v>
      </c>
      <c r="B129" s="100" t="s">
        <v>301</v>
      </c>
      <c r="C129" s="55" t="s">
        <v>302</v>
      </c>
      <c r="D129" s="284">
        <v>585</v>
      </c>
      <c r="E129" s="284">
        <v>1200</v>
      </c>
      <c r="F129" s="57">
        <f t="shared" si="0"/>
        <v>205.12820512820511</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201122</v>
      </c>
      <c r="E133" s="56">
        <f t="shared" si="30"/>
        <v>2620454.4699999997</v>
      </c>
      <c r="F133" s="57">
        <f t="shared" ref="F133:F223" si="31">IF(D133&lt;&gt;0,IF(E133/D133&gt;=100,"&gt;&gt;100",E133/D133*100),"-")</f>
        <v>1302.9178657730133</v>
      </c>
    </row>
    <row r="134" spans="1:6" ht="24" x14ac:dyDescent="0.2">
      <c r="A134" s="54">
        <v>671</v>
      </c>
      <c r="B134" s="229" t="s">
        <v>311</v>
      </c>
      <c r="C134" s="55" t="s">
        <v>312</v>
      </c>
      <c r="D134" s="56">
        <f t="shared" ref="D134:E134" si="32">SUM(D135:D137)</f>
        <v>201122</v>
      </c>
      <c r="E134" s="56">
        <f t="shared" si="32"/>
        <v>2620454.4699999997</v>
      </c>
      <c r="F134" s="57">
        <f t="shared" si="31"/>
        <v>1302.9178657730133</v>
      </c>
    </row>
    <row r="135" spans="1:6" ht="12.75" customHeight="1" x14ac:dyDescent="0.2">
      <c r="A135" s="54">
        <v>6711</v>
      </c>
      <c r="B135" s="88" t="s">
        <v>313</v>
      </c>
      <c r="C135" s="55" t="s">
        <v>314</v>
      </c>
      <c r="D135" s="284">
        <v>201122</v>
      </c>
      <c r="E135" s="284">
        <v>293326.63</v>
      </c>
      <c r="F135" s="57">
        <f t="shared" si="31"/>
        <v>145.84512385517249</v>
      </c>
    </row>
    <row r="136" spans="1:6" ht="24" x14ac:dyDescent="0.2">
      <c r="A136" s="54">
        <v>6712</v>
      </c>
      <c r="B136" s="229" t="s">
        <v>315</v>
      </c>
      <c r="C136" s="55" t="s">
        <v>316</v>
      </c>
      <c r="D136" s="284"/>
      <c r="E136" s="284">
        <v>1909738.79</v>
      </c>
      <c r="F136" s="57" t="str">
        <f t="shared" si="31"/>
        <v>-</v>
      </c>
    </row>
    <row r="137" spans="1:6" ht="24" x14ac:dyDescent="0.2">
      <c r="A137" s="54" t="s">
        <v>317</v>
      </c>
      <c r="B137" s="88" t="s">
        <v>318</v>
      </c>
      <c r="C137" s="55" t="s">
        <v>317</v>
      </c>
      <c r="D137" s="284"/>
      <c r="E137" s="284">
        <v>417389.05</v>
      </c>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73000</v>
      </c>
      <c r="E139" s="56">
        <f t="shared" si="33"/>
        <v>1918.75</v>
      </c>
      <c r="F139" s="57">
        <f t="shared" si="31"/>
        <v>2.6284246575342465</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v>73000</v>
      </c>
      <c r="E150" s="284">
        <v>1918.75</v>
      </c>
      <c r="F150" s="57">
        <f t="shared" si="31"/>
        <v>2.6284246575342465</v>
      </c>
    </row>
    <row r="151" spans="1:6" ht="12.75" customHeight="1" x14ac:dyDescent="0.2">
      <c r="A151" s="54">
        <v>3</v>
      </c>
      <c r="B151" s="88" t="s">
        <v>345</v>
      </c>
      <c r="C151" s="55" t="s">
        <v>53</v>
      </c>
      <c r="D151" s="56">
        <f t="shared" ref="D151:E151" si="35">D152+D163+D196+D215+D224+D252+D263</f>
        <v>3169658</v>
      </c>
      <c r="E151" s="56">
        <f t="shared" si="35"/>
        <v>3394243.7600000007</v>
      </c>
      <c r="F151" s="57">
        <f t="shared" si="31"/>
        <v>107.08548871834125</v>
      </c>
    </row>
    <row r="152" spans="1:6" ht="12.75" customHeight="1" x14ac:dyDescent="0.2">
      <c r="A152" s="54">
        <v>31</v>
      </c>
      <c r="B152" s="88" t="s">
        <v>346</v>
      </c>
      <c r="C152" s="55" t="s">
        <v>35</v>
      </c>
      <c r="D152" s="56">
        <f t="shared" ref="D152:E152" si="36">D153+D158+D159</f>
        <v>2729456</v>
      </c>
      <c r="E152" s="56">
        <f t="shared" si="36"/>
        <v>2715837.1400000006</v>
      </c>
      <c r="F152" s="57">
        <f t="shared" si="31"/>
        <v>99.501041233124866</v>
      </c>
    </row>
    <row r="153" spans="1:6" ht="12.75" customHeight="1" x14ac:dyDescent="0.2">
      <c r="A153" s="54">
        <v>311</v>
      </c>
      <c r="B153" s="88" t="s">
        <v>347</v>
      </c>
      <c r="C153" s="55" t="s">
        <v>348</v>
      </c>
      <c r="D153" s="56">
        <f t="shared" ref="D153:E153" si="37">SUM(D154:D157)</f>
        <v>2262806</v>
      </c>
      <c r="E153" s="56">
        <f t="shared" si="37"/>
        <v>2245129.16</v>
      </c>
      <c r="F153" s="57">
        <f t="shared" si="31"/>
        <v>99.21880885944266</v>
      </c>
    </row>
    <row r="154" spans="1:6" ht="12.75" customHeight="1" x14ac:dyDescent="0.2">
      <c r="A154" s="54">
        <v>3111</v>
      </c>
      <c r="B154" s="88" t="s">
        <v>349</v>
      </c>
      <c r="C154" s="55" t="s">
        <v>350</v>
      </c>
      <c r="D154" s="284">
        <v>2262806</v>
      </c>
      <c r="E154" s="284">
        <v>2245129.16</v>
      </c>
      <c r="F154" s="57">
        <f t="shared" si="31"/>
        <v>99.21880885944266</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c r="E156" s="284"/>
      <c r="F156" s="57" t="str">
        <f t="shared" si="31"/>
        <v>-</v>
      </c>
    </row>
    <row r="157" spans="1:6" ht="12.75" customHeight="1" x14ac:dyDescent="0.2">
      <c r="A157" s="54">
        <v>3114</v>
      </c>
      <c r="B157" s="88" t="s">
        <v>355</v>
      </c>
      <c r="C157" s="55" t="s">
        <v>356</v>
      </c>
      <c r="D157" s="284"/>
      <c r="E157" s="284"/>
      <c r="F157" s="57" t="str">
        <f t="shared" si="31"/>
        <v>-</v>
      </c>
    </row>
    <row r="158" spans="1:6" ht="12.75" customHeight="1" x14ac:dyDescent="0.2">
      <c r="A158" s="54">
        <v>312</v>
      </c>
      <c r="B158" s="88" t="s">
        <v>357</v>
      </c>
      <c r="C158" s="55" t="s">
        <v>358</v>
      </c>
      <c r="D158" s="284">
        <v>83986</v>
      </c>
      <c r="E158" s="284">
        <v>80854.22</v>
      </c>
      <c r="F158" s="57">
        <f t="shared" si="31"/>
        <v>96.271068987688423</v>
      </c>
    </row>
    <row r="159" spans="1:6" ht="12.75" customHeight="1" x14ac:dyDescent="0.2">
      <c r="A159" s="54">
        <v>313</v>
      </c>
      <c r="B159" s="88" t="s">
        <v>359</v>
      </c>
      <c r="C159" s="55" t="s">
        <v>360</v>
      </c>
      <c r="D159" s="56">
        <f t="shared" ref="D159:E159" si="38">SUM(D160:D162)</f>
        <v>382664</v>
      </c>
      <c r="E159" s="56">
        <f t="shared" si="38"/>
        <v>389853.76</v>
      </c>
      <c r="F159" s="57">
        <f t="shared" si="31"/>
        <v>101.87887023602953</v>
      </c>
    </row>
    <row r="160" spans="1:6" ht="12.75" customHeight="1" x14ac:dyDescent="0.2">
      <c r="A160" s="54">
        <v>3131</v>
      </c>
      <c r="B160" s="88" t="s">
        <v>139</v>
      </c>
      <c r="C160" s="55" t="s">
        <v>361</v>
      </c>
      <c r="D160" s="284"/>
      <c r="E160" s="284"/>
      <c r="F160" s="57" t="str">
        <f t="shared" si="31"/>
        <v>-</v>
      </c>
    </row>
    <row r="161" spans="1:6" ht="12.75" customHeight="1" x14ac:dyDescent="0.2">
      <c r="A161" s="54">
        <v>3132</v>
      </c>
      <c r="B161" s="88" t="s">
        <v>362</v>
      </c>
      <c r="C161" s="55" t="s">
        <v>363</v>
      </c>
      <c r="D161" s="284">
        <v>382664</v>
      </c>
      <c r="E161" s="284">
        <v>388614.96</v>
      </c>
      <c r="F161" s="57">
        <f t="shared" si="31"/>
        <v>101.55513975707149</v>
      </c>
    </row>
    <row r="162" spans="1:6" ht="12.75" customHeight="1" x14ac:dyDescent="0.2">
      <c r="A162" s="54">
        <v>3133</v>
      </c>
      <c r="B162" s="88" t="s">
        <v>364</v>
      </c>
      <c r="C162" s="55" t="s">
        <v>365</v>
      </c>
      <c r="D162" s="284"/>
      <c r="E162" s="284">
        <v>1238.8</v>
      </c>
      <c r="F162" s="57" t="str">
        <f t="shared" si="31"/>
        <v>-</v>
      </c>
    </row>
    <row r="163" spans="1:6" ht="12.75" customHeight="1" x14ac:dyDescent="0.2">
      <c r="A163" s="54">
        <v>32</v>
      </c>
      <c r="B163" s="88" t="s">
        <v>366</v>
      </c>
      <c r="C163" s="55" t="s">
        <v>367</v>
      </c>
      <c r="D163" s="56">
        <f t="shared" ref="D163:E163" si="39">D164+D169+D177+D187+D188</f>
        <v>436131</v>
      </c>
      <c r="E163" s="56">
        <f t="shared" si="39"/>
        <v>647064.12000000011</v>
      </c>
      <c r="F163" s="57">
        <f t="shared" si="31"/>
        <v>148.36462439037814</v>
      </c>
    </row>
    <row r="164" spans="1:6" ht="12.75" customHeight="1" x14ac:dyDescent="0.2">
      <c r="A164" s="54">
        <v>321</v>
      </c>
      <c r="B164" s="88" t="s">
        <v>368</v>
      </c>
      <c r="C164" s="55" t="s">
        <v>369</v>
      </c>
      <c r="D164" s="56">
        <f t="shared" ref="D164:E164" si="40">SUM(D165:D168)</f>
        <v>164731</v>
      </c>
      <c r="E164" s="56">
        <f t="shared" si="40"/>
        <v>164374.76</v>
      </c>
      <c r="F164" s="57">
        <f t="shared" si="31"/>
        <v>99.783744407549278</v>
      </c>
    </row>
    <row r="165" spans="1:6" ht="12.75" customHeight="1" x14ac:dyDescent="0.2">
      <c r="A165" s="54">
        <v>3211</v>
      </c>
      <c r="B165" s="88" t="s">
        <v>370</v>
      </c>
      <c r="C165" s="55" t="s">
        <v>371</v>
      </c>
      <c r="D165" s="284"/>
      <c r="E165" s="284">
        <v>5091.1000000000004</v>
      </c>
      <c r="F165" s="57" t="str">
        <f t="shared" si="31"/>
        <v>-</v>
      </c>
    </row>
    <row r="166" spans="1:6" ht="12.75" customHeight="1" x14ac:dyDescent="0.2">
      <c r="A166" s="54">
        <v>3212</v>
      </c>
      <c r="B166" s="88" t="s">
        <v>372</v>
      </c>
      <c r="C166" s="55" t="s">
        <v>373</v>
      </c>
      <c r="D166" s="284">
        <v>164731</v>
      </c>
      <c r="E166" s="284">
        <v>159283.66</v>
      </c>
      <c r="F166" s="57">
        <f t="shared" si="31"/>
        <v>96.69319071698709</v>
      </c>
    </row>
    <row r="167" spans="1:6" ht="12.75" customHeight="1" x14ac:dyDescent="0.2">
      <c r="A167" s="54">
        <v>3213</v>
      </c>
      <c r="B167" s="88" t="s">
        <v>374</v>
      </c>
      <c r="C167" s="55" t="s">
        <v>375</v>
      </c>
      <c r="D167" s="284"/>
      <c r="E167" s="284"/>
      <c r="F167" s="57" t="str">
        <f t="shared" si="31"/>
        <v>-</v>
      </c>
    </row>
    <row r="168" spans="1:6" ht="12.75" customHeight="1" x14ac:dyDescent="0.2">
      <c r="A168" s="54">
        <v>3214</v>
      </c>
      <c r="B168" s="88" t="s">
        <v>376</v>
      </c>
      <c r="C168" s="55" t="s">
        <v>377</v>
      </c>
      <c r="D168" s="284"/>
      <c r="E168" s="284"/>
      <c r="F168" s="57" t="str">
        <f t="shared" si="31"/>
        <v>-</v>
      </c>
    </row>
    <row r="169" spans="1:6" ht="12.75" customHeight="1" x14ac:dyDescent="0.2">
      <c r="A169" s="54">
        <v>322</v>
      </c>
      <c r="B169" s="88" t="s">
        <v>378</v>
      </c>
      <c r="C169" s="55" t="s">
        <v>379</v>
      </c>
      <c r="D169" s="56">
        <f t="shared" ref="D169:E169" si="41">SUM(D170:D176)</f>
        <v>211916</v>
      </c>
      <c r="E169" s="56">
        <f t="shared" si="41"/>
        <v>244126.77</v>
      </c>
      <c r="F169" s="57">
        <f t="shared" si="31"/>
        <v>115.19978198909003</v>
      </c>
    </row>
    <row r="170" spans="1:6" ht="12.75" customHeight="1" x14ac:dyDescent="0.2">
      <c r="A170" s="54">
        <v>3221</v>
      </c>
      <c r="B170" s="88" t="s">
        <v>380</v>
      </c>
      <c r="C170" s="55" t="s">
        <v>381</v>
      </c>
      <c r="D170" s="284">
        <v>25630</v>
      </c>
      <c r="E170" s="284">
        <v>27841.8</v>
      </c>
      <c r="F170" s="57">
        <f t="shared" si="31"/>
        <v>108.62973078423721</v>
      </c>
    </row>
    <row r="171" spans="1:6" ht="12.75" customHeight="1" x14ac:dyDescent="0.2">
      <c r="A171" s="54">
        <v>3222</v>
      </c>
      <c r="B171" s="88" t="s">
        <v>382</v>
      </c>
      <c r="C171" s="55" t="s">
        <v>383</v>
      </c>
      <c r="D171" s="284">
        <v>101177</v>
      </c>
      <c r="E171" s="284">
        <v>98708.71</v>
      </c>
      <c r="F171" s="57">
        <f t="shared" si="31"/>
        <v>97.560423811735873</v>
      </c>
    </row>
    <row r="172" spans="1:6" ht="12.75" customHeight="1" x14ac:dyDescent="0.2">
      <c r="A172" s="54">
        <v>3223</v>
      </c>
      <c r="B172" s="88" t="s">
        <v>384</v>
      </c>
      <c r="C172" s="55" t="s">
        <v>385</v>
      </c>
      <c r="D172" s="284">
        <v>60830</v>
      </c>
      <c r="E172" s="284">
        <v>69806.67</v>
      </c>
      <c r="F172" s="57">
        <f t="shared" si="31"/>
        <v>114.75697846457339</v>
      </c>
    </row>
    <row r="173" spans="1:6" ht="12.75" customHeight="1" x14ac:dyDescent="0.2">
      <c r="A173" s="54">
        <v>3224</v>
      </c>
      <c r="B173" s="88" t="s">
        <v>386</v>
      </c>
      <c r="C173" s="55" t="s">
        <v>387</v>
      </c>
      <c r="D173" s="284">
        <v>18942</v>
      </c>
      <c r="E173" s="284">
        <v>4354.8</v>
      </c>
      <c r="F173" s="57">
        <f t="shared" si="31"/>
        <v>22.990180551156161</v>
      </c>
    </row>
    <row r="174" spans="1:6" ht="12.75" customHeight="1" x14ac:dyDescent="0.2">
      <c r="A174" s="54">
        <v>3225</v>
      </c>
      <c r="B174" s="88" t="s">
        <v>388</v>
      </c>
      <c r="C174" s="55" t="s">
        <v>389</v>
      </c>
      <c r="D174" s="284">
        <v>5117</v>
      </c>
      <c r="E174" s="284">
        <v>43414.79</v>
      </c>
      <c r="F174" s="57">
        <f t="shared" si="31"/>
        <v>848.44225131913231</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v>220</v>
      </c>
      <c r="E176" s="284"/>
      <c r="F176" s="57">
        <f t="shared" si="31"/>
        <v>0</v>
      </c>
    </row>
    <row r="177" spans="1:6" ht="12.75" customHeight="1" x14ac:dyDescent="0.2">
      <c r="A177" s="54">
        <v>323</v>
      </c>
      <c r="B177" s="88" t="s">
        <v>394</v>
      </c>
      <c r="C177" s="55" t="s">
        <v>395</v>
      </c>
      <c r="D177" s="56">
        <f t="shared" ref="D177:E177" si="42">SUM(D178:D186)</f>
        <v>55805</v>
      </c>
      <c r="E177" s="56">
        <f t="shared" si="42"/>
        <v>100467.08</v>
      </c>
      <c r="F177" s="57">
        <f t="shared" si="31"/>
        <v>180.03239853059762</v>
      </c>
    </row>
    <row r="178" spans="1:6" ht="12.75" customHeight="1" x14ac:dyDescent="0.2">
      <c r="A178" s="54">
        <v>3231</v>
      </c>
      <c r="B178" s="88" t="s">
        <v>396</v>
      </c>
      <c r="C178" s="55" t="s">
        <v>397</v>
      </c>
      <c r="D178" s="284">
        <v>5445</v>
      </c>
      <c r="E178" s="284">
        <v>5935.47</v>
      </c>
      <c r="F178" s="57">
        <f t="shared" si="31"/>
        <v>109.00771349862259</v>
      </c>
    </row>
    <row r="179" spans="1:6" ht="12.75" customHeight="1" x14ac:dyDescent="0.2">
      <c r="A179" s="54">
        <v>3232</v>
      </c>
      <c r="B179" s="88" t="s">
        <v>398</v>
      </c>
      <c r="C179" s="55" t="s">
        <v>399</v>
      </c>
      <c r="D179" s="284">
        <v>11179</v>
      </c>
      <c r="E179" s="284">
        <v>7592.35</v>
      </c>
      <c r="F179" s="57">
        <f t="shared" si="31"/>
        <v>67.916182127202802</v>
      </c>
    </row>
    <row r="180" spans="1:6" ht="12.75" customHeight="1" x14ac:dyDescent="0.2">
      <c r="A180" s="54">
        <v>3233</v>
      </c>
      <c r="B180" s="88" t="s">
        <v>400</v>
      </c>
      <c r="C180" s="55" t="s">
        <v>401</v>
      </c>
      <c r="D180" s="284">
        <v>5625</v>
      </c>
      <c r="E180" s="284">
        <v>7788.11</v>
      </c>
      <c r="F180" s="57">
        <f t="shared" si="31"/>
        <v>138.45528888888887</v>
      </c>
    </row>
    <row r="181" spans="1:6" ht="12.75" customHeight="1" x14ac:dyDescent="0.2">
      <c r="A181" s="54">
        <v>3234</v>
      </c>
      <c r="B181" s="88" t="s">
        <v>402</v>
      </c>
      <c r="C181" s="55" t="s">
        <v>403</v>
      </c>
      <c r="D181" s="284">
        <v>7656</v>
      </c>
      <c r="E181" s="284">
        <v>12258.25</v>
      </c>
      <c r="F181" s="57">
        <f t="shared" si="31"/>
        <v>160.11298328108674</v>
      </c>
    </row>
    <row r="182" spans="1:6" ht="12.75" customHeight="1" x14ac:dyDescent="0.2">
      <c r="A182" s="54">
        <v>3235</v>
      </c>
      <c r="B182" s="88" t="s">
        <v>404</v>
      </c>
      <c r="C182" s="55" t="s">
        <v>405</v>
      </c>
      <c r="D182" s="284">
        <v>3955</v>
      </c>
      <c r="E182" s="284">
        <v>3350</v>
      </c>
      <c r="F182" s="57">
        <f t="shared" si="31"/>
        <v>84.702907711757263</v>
      </c>
    </row>
    <row r="183" spans="1:6" ht="12.75" customHeight="1" x14ac:dyDescent="0.2">
      <c r="A183" s="54">
        <v>3236</v>
      </c>
      <c r="B183" s="88" t="s">
        <v>406</v>
      </c>
      <c r="C183" s="55" t="s">
        <v>407</v>
      </c>
      <c r="D183" s="284">
        <v>1508</v>
      </c>
      <c r="E183" s="284">
        <v>10250.33</v>
      </c>
      <c r="F183" s="57">
        <f t="shared" si="31"/>
        <v>679.73010610079575</v>
      </c>
    </row>
    <row r="184" spans="1:6" ht="12.75" customHeight="1" x14ac:dyDescent="0.2">
      <c r="A184" s="54">
        <v>3237</v>
      </c>
      <c r="B184" s="88" t="s">
        <v>408</v>
      </c>
      <c r="C184" s="55" t="s">
        <v>409</v>
      </c>
      <c r="D184" s="284">
        <v>18562</v>
      </c>
      <c r="E184" s="284">
        <v>46507.68</v>
      </c>
      <c r="F184" s="57">
        <f t="shared" si="31"/>
        <v>250.55317314944512</v>
      </c>
    </row>
    <row r="185" spans="1:6" ht="12.75" customHeight="1" x14ac:dyDescent="0.2">
      <c r="A185" s="54">
        <v>3238</v>
      </c>
      <c r="B185" s="88" t="s">
        <v>410</v>
      </c>
      <c r="C185" s="55" t="s">
        <v>411</v>
      </c>
      <c r="D185" s="284">
        <v>1875</v>
      </c>
      <c r="E185" s="284">
        <v>1825</v>
      </c>
      <c r="F185" s="57">
        <f t="shared" si="31"/>
        <v>97.333333333333343</v>
      </c>
    </row>
    <row r="186" spans="1:6" ht="12.75" customHeight="1" x14ac:dyDescent="0.2">
      <c r="A186" s="54">
        <v>3239</v>
      </c>
      <c r="B186" s="88" t="s">
        <v>412</v>
      </c>
      <c r="C186" s="55" t="s">
        <v>413</v>
      </c>
      <c r="D186" s="284"/>
      <c r="E186" s="284">
        <v>4959.8900000000003</v>
      </c>
      <c r="F186" s="57" t="str">
        <f t="shared" si="31"/>
        <v>-</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3679</v>
      </c>
      <c r="E188" s="56">
        <f t="shared" si="43"/>
        <v>138095.51</v>
      </c>
      <c r="F188" s="57">
        <f t="shared" si="31"/>
        <v>3753.6153846153852</v>
      </c>
    </row>
    <row r="189" spans="1:6" ht="12.75" customHeight="1" x14ac:dyDescent="0.2">
      <c r="A189" s="54">
        <v>3291</v>
      </c>
      <c r="B189" s="229" t="s">
        <v>418</v>
      </c>
      <c r="C189" s="55" t="s">
        <v>419</v>
      </c>
      <c r="D189" s="284">
        <v>100</v>
      </c>
      <c r="E189" s="284"/>
      <c r="F189" s="57">
        <f t="shared" si="31"/>
        <v>0</v>
      </c>
    </row>
    <row r="190" spans="1:6" ht="12.75" customHeight="1" x14ac:dyDescent="0.2">
      <c r="A190" s="54">
        <v>3292</v>
      </c>
      <c r="B190" s="88" t="s">
        <v>420</v>
      </c>
      <c r="C190" s="55" t="s">
        <v>421</v>
      </c>
      <c r="D190" s="284"/>
      <c r="E190" s="284"/>
      <c r="F190" s="57" t="str">
        <f t="shared" si="31"/>
        <v>-</v>
      </c>
    </row>
    <row r="191" spans="1:6" ht="12.75" customHeight="1" x14ac:dyDescent="0.2">
      <c r="A191" s="54">
        <v>3293</v>
      </c>
      <c r="B191" s="88" t="s">
        <v>422</v>
      </c>
      <c r="C191" s="55" t="s">
        <v>423</v>
      </c>
      <c r="D191" s="284">
        <v>1651</v>
      </c>
      <c r="E191" s="284">
        <v>3106.75</v>
      </c>
      <c r="F191" s="57">
        <f t="shared" si="31"/>
        <v>188.17383403997576</v>
      </c>
    </row>
    <row r="192" spans="1:6" ht="12.75" customHeight="1" x14ac:dyDescent="0.2">
      <c r="A192" s="54">
        <v>3294</v>
      </c>
      <c r="B192" s="88" t="s">
        <v>424</v>
      </c>
      <c r="C192" s="55" t="s">
        <v>425</v>
      </c>
      <c r="D192" s="284">
        <v>300</v>
      </c>
      <c r="E192" s="284">
        <v>400</v>
      </c>
      <c r="F192" s="57">
        <f t="shared" si="31"/>
        <v>133.33333333333331</v>
      </c>
    </row>
    <row r="193" spans="1:6" ht="12.75" customHeight="1" x14ac:dyDescent="0.2">
      <c r="A193" s="54">
        <v>3295</v>
      </c>
      <c r="B193" s="88" t="s">
        <v>426</v>
      </c>
      <c r="C193" s="55" t="s">
        <v>427</v>
      </c>
      <c r="D193" s="284">
        <v>960</v>
      </c>
      <c r="E193" s="284">
        <v>990</v>
      </c>
      <c r="F193" s="57">
        <f t="shared" si="31"/>
        <v>103.125</v>
      </c>
    </row>
    <row r="194" spans="1:6" ht="12.75" customHeight="1" x14ac:dyDescent="0.2">
      <c r="A194" s="54" t="s">
        <v>428</v>
      </c>
      <c r="B194" s="88" t="s">
        <v>429</v>
      </c>
      <c r="C194" s="55" t="s">
        <v>428</v>
      </c>
      <c r="D194" s="284"/>
      <c r="E194" s="284">
        <v>131369.60000000001</v>
      </c>
      <c r="F194" s="57" t="str">
        <f t="shared" si="31"/>
        <v>-</v>
      </c>
    </row>
    <row r="195" spans="1:6" ht="12.75" customHeight="1" x14ac:dyDescent="0.2">
      <c r="A195" s="54">
        <v>3299</v>
      </c>
      <c r="B195" s="88" t="s">
        <v>430</v>
      </c>
      <c r="C195" s="55" t="s">
        <v>431</v>
      </c>
      <c r="D195" s="284">
        <v>668</v>
      </c>
      <c r="E195" s="284">
        <v>2229.16</v>
      </c>
      <c r="F195" s="57">
        <f t="shared" si="31"/>
        <v>333.70658682634723</v>
      </c>
    </row>
    <row r="196" spans="1:6" ht="12.75" customHeight="1" x14ac:dyDescent="0.2">
      <c r="A196" s="54">
        <v>34</v>
      </c>
      <c r="B196" s="229" t="s">
        <v>432</v>
      </c>
      <c r="C196" s="55" t="s">
        <v>433</v>
      </c>
      <c r="D196" s="56">
        <f t="shared" ref="D196:E196" si="44">D197+D202+D210</f>
        <v>4071</v>
      </c>
      <c r="E196" s="56">
        <f t="shared" si="44"/>
        <v>31342.5</v>
      </c>
      <c r="F196" s="57">
        <f t="shared" si="31"/>
        <v>769.8968312453942</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c r="E204" s="284"/>
      <c r="F204" s="57" t="str">
        <f t="shared" si="31"/>
        <v>-</v>
      </c>
    </row>
    <row r="205" spans="1:6" ht="24"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4071</v>
      </c>
      <c r="E210" s="56">
        <f t="shared" si="47"/>
        <v>31342.5</v>
      </c>
      <c r="F210" s="57">
        <f t="shared" si="31"/>
        <v>769.8968312453942</v>
      </c>
    </row>
    <row r="211" spans="1:6" ht="12.75" customHeight="1" x14ac:dyDescent="0.2">
      <c r="A211" s="54">
        <v>3431</v>
      </c>
      <c r="B211" s="229" t="s">
        <v>462</v>
      </c>
      <c r="C211" s="55" t="s">
        <v>463</v>
      </c>
      <c r="D211" s="284">
        <v>4070</v>
      </c>
      <c r="E211" s="284">
        <v>2284.9</v>
      </c>
      <c r="F211" s="57">
        <f t="shared" si="31"/>
        <v>56.140049140049143</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v>1</v>
      </c>
      <c r="E213" s="284">
        <v>29057.599999999999</v>
      </c>
      <c r="F213" s="57" t="str">
        <f t="shared" si="31"/>
        <v>&gt;&gt;100</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4" x14ac:dyDescent="0.2">
      <c r="A223" s="54" t="s">
        <v>486</v>
      </c>
      <c r="B223" s="88" t="s">
        <v>487</v>
      </c>
      <c r="C223" s="55" t="s">
        <v>486</v>
      </c>
      <c r="D223" s="284"/>
      <c r="E223" s="284"/>
      <c r="F223" s="57" t="str">
        <f t="shared" si="31"/>
        <v>-</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c r="F241" s="57" t="str">
        <f t="shared" si="59"/>
        <v>-</v>
      </c>
    </row>
    <row r="242" spans="1:6" ht="24" x14ac:dyDescent="0.2">
      <c r="A242" s="54">
        <v>3673</v>
      </c>
      <c r="B242" s="88" t="s">
        <v>524</v>
      </c>
      <c r="C242" s="55" t="s">
        <v>525</v>
      </c>
      <c r="D242" s="284"/>
      <c r="E242" s="284"/>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199</v>
      </c>
      <c r="C248" s="55" t="s">
        <v>536</v>
      </c>
      <c r="D248" s="284"/>
      <c r="E248" s="284"/>
      <c r="F248" s="57" t="str">
        <f t="shared" si="61"/>
        <v>-</v>
      </c>
    </row>
    <row r="249" spans="1:6" ht="12.75" customHeight="1" x14ac:dyDescent="0.2">
      <c r="A249" s="54" t="s">
        <v>537</v>
      </c>
      <c r="B249" s="88" t="s">
        <v>201</v>
      </c>
      <c r="C249" s="55" t="s">
        <v>537</v>
      </c>
      <c r="D249" s="284"/>
      <c r="E249" s="284"/>
      <c r="F249" s="57" t="str">
        <f t="shared" si="61"/>
        <v>-</v>
      </c>
    </row>
    <row r="250" spans="1:6" ht="24" x14ac:dyDescent="0.2">
      <c r="A250" s="54" t="s">
        <v>538</v>
      </c>
      <c r="B250" s="88" t="s">
        <v>203</v>
      </c>
      <c r="C250" s="55" t="s">
        <v>538</v>
      </c>
      <c r="D250" s="284"/>
      <c r="E250" s="284"/>
      <c r="F250" s="57" t="str">
        <f t="shared" si="61"/>
        <v>-</v>
      </c>
    </row>
    <row r="251" spans="1:6" ht="24" x14ac:dyDescent="0.2">
      <c r="A251" s="54" t="s">
        <v>539</v>
      </c>
      <c r="B251" s="88" t="s">
        <v>205</v>
      </c>
      <c r="C251" s="55" t="s">
        <v>539</v>
      </c>
      <c r="D251" s="284"/>
      <c r="E251" s="284"/>
      <c r="F251" s="57" t="str">
        <f t="shared" si="61"/>
        <v>-</v>
      </c>
    </row>
    <row r="252" spans="1:6" ht="24" x14ac:dyDescent="0.2">
      <c r="A252" s="54">
        <v>37</v>
      </c>
      <c r="B252" s="88" t="s">
        <v>540</v>
      </c>
      <c r="C252" s="55" t="s">
        <v>541</v>
      </c>
      <c r="D252" s="56">
        <f t="shared" ref="D252:E252" si="63">D253+D259</f>
        <v>0</v>
      </c>
      <c r="E252" s="56">
        <f t="shared" si="63"/>
        <v>0</v>
      </c>
      <c r="F252" s="57" t="str">
        <f t="shared" ref="F252:F258" si="64">IF(D252&lt;&gt;0,IF(E252/D252&gt;=100,"&gt;&gt;100",E252/D252*100),"-")</f>
        <v>-</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341</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c r="F280" s="57" t="str">
        <f t="shared" si="74"/>
        <v>-</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3169658</v>
      </c>
      <c r="E289" s="56">
        <f t="shared" si="79"/>
        <v>3394243.7600000007</v>
      </c>
      <c r="F289" s="57">
        <f t="shared" si="76"/>
        <v>107.08548871834125</v>
      </c>
    </row>
    <row r="290" spans="1:6" ht="12.75" customHeight="1" x14ac:dyDescent="0.2">
      <c r="A290" s="54" t="s">
        <v>605</v>
      </c>
      <c r="B290" s="88" t="s">
        <v>616</v>
      </c>
      <c r="C290" s="55" t="s">
        <v>617</v>
      </c>
      <c r="D290" s="56">
        <f>IF(D6&gt;=D289,D6-D289,0)</f>
        <v>31464</v>
      </c>
      <c r="E290" s="56">
        <f>IF(E6&gt;=E289,E6-E289,0)</f>
        <v>2695986.63</v>
      </c>
      <c r="F290" s="57">
        <f t="shared" si="76"/>
        <v>8568.480263157895</v>
      </c>
    </row>
    <row r="291" spans="1:6" ht="12.75" customHeight="1" x14ac:dyDescent="0.2">
      <c r="A291" s="54" t="s">
        <v>605</v>
      </c>
      <c r="B291" s="88" t="s">
        <v>618</v>
      </c>
      <c r="C291" s="55" t="s">
        <v>619</v>
      </c>
      <c r="D291" s="56">
        <f>IF(D289&gt;=D6,D289-D6,0)</f>
        <v>0</v>
      </c>
      <c r="E291" s="56">
        <f>IF(E289&gt;=E6,E289-E6,0)</f>
        <v>0</v>
      </c>
      <c r="F291" s="57" t="str">
        <f t="shared" si="76"/>
        <v>-</v>
      </c>
    </row>
    <row r="292" spans="1:6" ht="12.75" customHeight="1" x14ac:dyDescent="0.2">
      <c r="A292" s="54">
        <v>92211</v>
      </c>
      <c r="B292" s="88" t="s">
        <v>620</v>
      </c>
      <c r="C292" s="55" t="s">
        <v>621</v>
      </c>
      <c r="D292" s="284"/>
      <c r="E292" s="284"/>
      <c r="F292" s="57" t="str">
        <f t="shared" si="76"/>
        <v>-</v>
      </c>
    </row>
    <row r="293" spans="1:6" ht="12.75" customHeight="1" x14ac:dyDescent="0.2">
      <c r="A293" s="54">
        <v>92221</v>
      </c>
      <c r="B293" s="88" t="s">
        <v>622</v>
      </c>
      <c r="C293" s="55" t="s">
        <v>623</v>
      </c>
      <c r="D293" s="284"/>
      <c r="E293" s="284"/>
      <c r="F293" s="57" t="str">
        <f t="shared" si="76"/>
        <v>-</v>
      </c>
    </row>
    <row r="294" spans="1:6" ht="12.75" customHeight="1" x14ac:dyDescent="0.2">
      <c r="A294" s="54">
        <v>96</v>
      </c>
      <c r="B294" s="88" t="s">
        <v>624</v>
      </c>
      <c r="C294" s="55" t="s">
        <v>625</v>
      </c>
      <c r="D294" s="284"/>
      <c r="E294" s="284"/>
      <c r="F294" s="57" t="str">
        <f t="shared" si="76"/>
        <v>-</v>
      </c>
    </row>
    <row r="295" spans="1:6" ht="24" x14ac:dyDescent="0.2">
      <c r="A295" s="54">
        <v>9661</v>
      </c>
      <c r="B295" s="88" t="s">
        <v>626</v>
      </c>
      <c r="C295" s="55" t="s">
        <v>627</v>
      </c>
      <c r="D295" s="284"/>
      <c r="E295" s="284"/>
      <c r="F295" s="57" t="str">
        <f t="shared" si="76"/>
        <v>-</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3" t="s">
        <v>630</v>
      </c>
      <c r="B297" s="364"/>
      <c r="C297" s="258"/>
      <c r="D297" s="64"/>
      <c r="E297" s="64"/>
      <c r="F297" s="65"/>
    </row>
    <row r="298" spans="1:6" ht="12.75" customHeight="1" x14ac:dyDescent="0.2">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596</v>
      </c>
      <c r="E350" s="56">
        <f t="shared" si="95"/>
        <v>2397608</v>
      </c>
      <c r="F350" s="57" t="str">
        <f t="shared" si="81"/>
        <v>&gt;&gt;100</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4" x14ac:dyDescent="0.2">
      <c r="A363" s="54">
        <v>42</v>
      </c>
      <c r="B363" s="229" t="s">
        <v>753</v>
      </c>
      <c r="C363" s="55" t="s">
        <v>754</v>
      </c>
      <c r="D363" s="56">
        <f t="shared" ref="D363:E363" si="99">D364+D369+D378+D383+D388+D391</f>
        <v>596</v>
      </c>
      <c r="E363" s="56">
        <f t="shared" si="99"/>
        <v>1909738.79</v>
      </c>
      <c r="F363" s="57" t="str">
        <f t="shared" si="81"/>
        <v>&gt;&gt;100</v>
      </c>
    </row>
    <row r="364" spans="1:6" ht="12.75" customHeight="1" x14ac:dyDescent="0.2">
      <c r="A364" s="54">
        <v>421</v>
      </c>
      <c r="B364" s="88" t="s">
        <v>755</v>
      </c>
      <c r="C364" s="55" t="s">
        <v>756</v>
      </c>
      <c r="D364" s="56">
        <f t="shared" ref="D364:E364" si="100">SUM(D365:D368)</f>
        <v>0</v>
      </c>
      <c r="E364" s="56">
        <f t="shared" si="100"/>
        <v>1909738.79</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v>1909738.79</v>
      </c>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0</v>
      </c>
      <c r="E369" s="56">
        <f t="shared" si="101"/>
        <v>0</v>
      </c>
      <c r="F369" s="57" t="str">
        <f t="shared" si="81"/>
        <v>-</v>
      </c>
    </row>
    <row r="370" spans="1:6" ht="12.75" customHeight="1" x14ac:dyDescent="0.2">
      <c r="A370" s="54">
        <v>4221</v>
      </c>
      <c r="B370" s="88" t="s">
        <v>671</v>
      </c>
      <c r="C370" s="55" t="s">
        <v>763</v>
      </c>
      <c r="D370" s="284"/>
      <c r="E370" s="284"/>
      <c r="F370" s="57" t="str">
        <f t="shared" si="81"/>
        <v>-</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c r="E376" s="284"/>
      <c r="F376" s="57" t="str">
        <f t="shared" si="81"/>
        <v>-</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596</v>
      </c>
      <c r="E383" s="56">
        <f t="shared" si="103"/>
        <v>0</v>
      </c>
      <c r="F383" s="57">
        <f t="shared" si="81"/>
        <v>0</v>
      </c>
    </row>
    <row r="384" spans="1:6" ht="12.75" customHeight="1" x14ac:dyDescent="0.2">
      <c r="A384" s="54">
        <v>4241</v>
      </c>
      <c r="B384" s="88" t="s">
        <v>780</v>
      </c>
      <c r="C384" s="55" t="s">
        <v>781</v>
      </c>
      <c r="D384" s="284">
        <v>596</v>
      </c>
      <c r="E384" s="284"/>
      <c r="F384" s="57">
        <f t="shared" si="81"/>
        <v>0</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487869.21</v>
      </c>
      <c r="F402" s="57" t="str">
        <f t="shared" si="81"/>
        <v>-</v>
      </c>
    </row>
    <row r="403" spans="1:6" ht="12.75" customHeight="1" x14ac:dyDescent="0.2">
      <c r="A403" s="54">
        <v>451</v>
      </c>
      <c r="B403" s="88" t="s">
        <v>808</v>
      </c>
      <c r="C403" s="55" t="s">
        <v>809</v>
      </c>
      <c r="D403" s="284"/>
      <c r="E403" s="284">
        <v>487869.21</v>
      </c>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596</v>
      </c>
      <c r="E408" s="56">
        <f t="shared" si="111"/>
        <v>2397608</v>
      </c>
      <c r="F408" s="57" t="str">
        <f t="shared" si="81"/>
        <v>&gt;&gt;100</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c r="E410" s="284"/>
      <c r="F410" s="57" t="str">
        <f t="shared" si="81"/>
        <v>-</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3201122</v>
      </c>
      <c r="E412" s="56">
        <f>E6+E298</f>
        <v>6090230.3900000006</v>
      </c>
      <c r="F412" s="57">
        <f t="shared" si="81"/>
        <v>190.25299223209865</v>
      </c>
    </row>
    <row r="413" spans="1:6" ht="12.75" customHeight="1" x14ac:dyDescent="0.2">
      <c r="A413" s="54" t="s">
        <v>605</v>
      </c>
      <c r="B413" s="88" t="s">
        <v>828</v>
      </c>
      <c r="C413" s="55" t="s">
        <v>829</v>
      </c>
      <c r="D413" s="56">
        <f t="shared" ref="D413:E413" si="112">D289+D350</f>
        <v>3170254</v>
      </c>
      <c r="E413" s="56">
        <f t="shared" si="112"/>
        <v>5791851.7600000007</v>
      </c>
      <c r="F413" s="57">
        <f t="shared" si="81"/>
        <v>182.69361887091699</v>
      </c>
    </row>
    <row r="414" spans="1:6" ht="12.75" customHeight="1" x14ac:dyDescent="0.2">
      <c r="A414" s="54" t="s">
        <v>605</v>
      </c>
      <c r="B414" s="88" t="s">
        <v>830</v>
      </c>
      <c r="C414" s="55" t="s">
        <v>831</v>
      </c>
      <c r="D414" s="56">
        <f t="shared" ref="D414:E414" si="113">IF(D412&gt;=D413,D412-D413,0)</f>
        <v>30868</v>
      </c>
      <c r="E414" s="56">
        <f t="shared" si="113"/>
        <v>298378.62999999989</v>
      </c>
      <c r="F414" s="57">
        <f t="shared" si="81"/>
        <v>966.62767267072672</v>
      </c>
    </row>
    <row r="415" spans="1:6" ht="12.75" customHeight="1" x14ac:dyDescent="0.2">
      <c r="A415" s="54" t="s">
        <v>605</v>
      </c>
      <c r="B415" s="88" t="s">
        <v>832</v>
      </c>
      <c r="C415" s="55" t="s">
        <v>833</v>
      </c>
      <c r="D415" s="56">
        <f t="shared" ref="D415:E415" si="114">IF(D413&gt;=D412,D413-D412,0)</f>
        <v>0</v>
      </c>
      <c r="E415" s="56">
        <f t="shared" si="114"/>
        <v>0</v>
      </c>
      <c r="F415" s="57" t="str">
        <f t="shared" si="81"/>
        <v>-</v>
      </c>
    </row>
    <row r="416" spans="1:6" ht="12.75" customHeight="1" x14ac:dyDescent="0.2">
      <c r="A416" s="66" t="s">
        <v>834</v>
      </c>
      <c r="B416" s="229" t="s">
        <v>835</v>
      </c>
      <c r="C416" s="67" t="s">
        <v>836</v>
      </c>
      <c r="D416" s="56">
        <f t="shared" ref="D416:E416" si="115">IF(D292-D293+D409-D410&gt;=0,D292-D293+D409-D410,0)</f>
        <v>0</v>
      </c>
      <c r="E416" s="56">
        <f t="shared" si="115"/>
        <v>0</v>
      </c>
      <c r="F416" s="57" t="str">
        <f t="shared" si="81"/>
        <v>-</v>
      </c>
    </row>
    <row r="417" spans="1:6" ht="12.75" customHeight="1" x14ac:dyDescent="0.2">
      <c r="A417" s="66" t="s">
        <v>834</v>
      </c>
      <c r="B417" s="88" t="s">
        <v>837</v>
      </c>
      <c r="C417" s="67" t="s">
        <v>838</v>
      </c>
      <c r="D417" s="56">
        <f t="shared" ref="D417:E417" si="116">IF(D293-D292+D410-D409&gt;=0,D293-D292+D410-D409,0)</f>
        <v>0</v>
      </c>
      <c r="E417" s="56">
        <f t="shared" si="116"/>
        <v>0</v>
      </c>
      <c r="F417" s="57" t="str">
        <f t="shared" si="81"/>
        <v>-</v>
      </c>
    </row>
    <row r="418" spans="1:6" ht="12.75" customHeight="1" x14ac:dyDescent="0.2">
      <c r="A418" s="61" t="s">
        <v>839</v>
      </c>
      <c r="B418" s="91" t="s">
        <v>840</v>
      </c>
      <c r="C418" s="62" t="s">
        <v>841</v>
      </c>
      <c r="D418" s="68">
        <f t="shared" ref="D418:E418" si="117">D294+D411</f>
        <v>0</v>
      </c>
      <c r="E418" s="68">
        <f t="shared" si="117"/>
        <v>0</v>
      </c>
      <c r="F418" s="63" t="str">
        <f t="shared" si="81"/>
        <v>-</v>
      </c>
    </row>
    <row r="419" spans="1:6" s="84" customFormat="1" ht="20.100000000000001" customHeight="1" x14ac:dyDescent="0.2">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417389.05</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0</v>
      </c>
      <c r="E593" s="56">
        <f t="shared" si="167"/>
        <v>417389.05</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417389.05</v>
      </c>
      <c r="F605" s="57" t="str">
        <f t="shared" si="119"/>
        <v>-</v>
      </c>
    </row>
    <row r="606" spans="1:6" ht="24" x14ac:dyDescent="0.2">
      <c r="A606" s="54">
        <v>5443</v>
      </c>
      <c r="B606" s="88" t="s">
        <v>1206</v>
      </c>
      <c r="C606" s="55" t="s">
        <v>1207</v>
      </c>
      <c r="D606" s="284"/>
      <c r="E606" s="284">
        <v>417389.05</v>
      </c>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417389.05</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3201122</v>
      </c>
      <c r="E639" s="56">
        <f t="shared" si="180"/>
        <v>6090230.3900000006</v>
      </c>
      <c r="F639" s="57">
        <f t="shared" si="119"/>
        <v>190.25299223209865</v>
      </c>
    </row>
    <row r="640" spans="1:6" ht="12.75" customHeight="1" x14ac:dyDescent="0.2">
      <c r="A640" s="54" t="s">
        <v>605</v>
      </c>
      <c r="B640" s="88" t="s">
        <v>1274</v>
      </c>
      <c r="C640" s="55" t="s">
        <v>1275</v>
      </c>
      <c r="D640" s="56">
        <f t="shared" ref="D640:E640" si="181">D413+D528</f>
        <v>3170254</v>
      </c>
      <c r="E640" s="56">
        <f t="shared" si="181"/>
        <v>6209240.8100000005</v>
      </c>
      <c r="F640" s="57">
        <f t="shared" si="119"/>
        <v>195.85941094940659</v>
      </c>
    </row>
    <row r="641" spans="1:6" ht="12.75" customHeight="1" x14ac:dyDescent="0.2">
      <c r="A641" s="54" t="s">
        <v>605</v>
      </c>
      <c r="B641" s="88" t="s">
        <v>1276</v>
      </c>
      <c r="C641" s="55" t="s">
        <v>1277</v>
      </c>
      <c r="D641" s="56">
        <f t="shared" ref="D641:E641" si="182">IF(D639&gt;=D640,D639-D640,0)</f>
        <v>30868</v>
      </c>
      <c r="E641" s="56">
        <f t="shared" si="182"/>
        <v>0</v>
      </c>
      <c r="F641" s="57">
        <f t="shared" si="119"/>
        <v>0</v>
      </c>
    </row>
    <row r="642" spans="1:6" ht="12.75" customHeight="1" x14ac:dyDescent="0.2">
      <c r="A642" s="54" t="s">
        <v>605</v>
      </c>
      <c r="B642" s="88" t="s">
        <v>1278</v>
      </c>
      <c r="C642" s="55" t="s">
        <v>1279</v>
      </c>
      <c r="D642" s="56">
        <f t="shared" ref="D642:E642" si="183">IF(D640&gt;=D639,D640-D639,0)</f>
        <v>0</v>
      </c>
      <c r="E642" s="56">
        <f t="shared" si="183"/>
        <v>119010.41999999993</v>
      </c>
      <c r="F642" s="57" t="str">
        <f t="shared" si="119"/>
        <v>-</v>
      </c>
    </row>
    <row r="643" spans="1:6" ht="24" x14ac:dyDescent="0.2">
      <c r="A643" s="66" t="s">
        <v>1280</v>
      </c>
      <c r="B643" s="88" t="s">
        <v>1281</v>
      </c>
      <c r="C643" s="67" t="s">
        <v>1280</v>
      </c>
      <c r="D643" s="56">
        <f t="shared" ref="D643:E643" si="184">IF(D416-D417+D637-D638&gt;=0,D416-D417+D637-D638,0)</f>
        <v>0</v>
      </c>
      <c r="E643" s="56">
        <f t="shared" si="184"/>
        <v>0</v>
      </c>
      <c r="F643" s="57" t="str">
        <f t="shared" si="119"/>
        <v>-</v>
      </c>
    </row>
    <row r="644" spans="1:6" ht="24" x14ac:dyDescent="0.2">
      <c r="A644" s="66" t="s">
        <v>1282</v>
      </c>
      <c r="B644" s="88" t="s">
        <v>1283</v>
      </c>
      <c r="C644" s="67" t="s">
        <v>1282</v>
      </c>
      <c r="D644" s="56">
        <f t="shared" ref="D644:E644" si="185">IF(D417-D416+D638-D637&gt;=0,D417-D416+D638-D637,0)</f>
        <v>0</v>
      </c>
      <c r="E644" s="56">
        <f t="shared" si="185"/>
        <v>0</v>
      </c>
      <c r="F644" s="57" t="str">
        <f t="shared" si="119"/>
        <v>-</v>
      </c>
    </row>
    <row r="645" spans="1:6" ht="24" x14ac:dyDescent="0.2">
      <c r="A645" s="54" t="s">
        <v>605</v>
      </c>
      <c r="B645" s="88" t="s">
        <v>1284</v>
      </c>
      <c r="C645" s="55" t="s">
        <v>1285</v>
      </c>
      <c r="D645" s="56">
        <f t="shared" ref="D645:E645" si="186">IF(D641+D643-D642-D644&gt;=0,D641+D643-D642-D644,0)</f>
        <v>30868</v>
      </c>
      <c r="E645" s="56">
        <f t="shared" si="186"/>
        <v>0</v>
      </c>
      <c r="F645" s="57">
        <f t="shared" si="119"/>
        <v>0</v>
      </c>
    </row>
    <row r="646" spans="1:6" ht="24" x14ac:dyDescent="0.2">
      <c r="A646" s="54" t="s">
        <v>605</v>
      </c>
      <c r="B646" s="88" t="s">
        <v>1286</v>
      </c>
      <c r="C646" s="55" t="s">
        <v>1287</v>
      </c>
      <c r="D646" s="56">
        <f t="shared" ref="D646:E646" si="187">IF(D642+D644-D641-D643&gt;=0,D642+D644-D641-D643,0)</f>
        <v>0</v>
      </c>
      <c r="E646" s="56">
        <f t="shared" si="187"/>
        <v>119010.41999999993</v>
      </c>
      <c r="F646" s="57" t="str">
        <f t="shared" si="119"/>
        <v>-</v>
      </c>
    </row>
    <row r="647" spans="1:6" ht="24" x14ac:dyDescent="0.2">
      <c r="A647" s="61" t="s">
        <v>1288</v>
      </c>
      <c r="B647" s="275" t="s">
        <v>1289</v>
      </c>
      <c r="C647" s="62" t="s">
        <v>1288</v>
      </c>
      <c r="D647" s="285"/>
      <c r="E647" s="285"/>
      <c r="F647" s="63" t="str">
        <f t="shared" si="119"/>
        <v>-</v>
      </c>
    </row>
    <row r="648" spans="1:6" s="84" customFormat="1" ht="20.100000000000001" customHeight="1" x14ac:dyDescent="0.2">
      <c r="A648" s="363" t="s">
        <v>1290</v>
      </c>
      <c r="B648" s="364"/>
      <c r="C648" s="258"/>
      <c r="D648" s="64"/>
      <c r="E648" s="64"/>
      <c r="F648" s="65"/>
    </row>
    <row r="649" spans="1:6" ht="12.75" customHeight="1" x14ac:dyDescent="0.2">
      <c r="A649" s="54">
        <v>11</v>
      </c>
      <c r="B649" s="88" t="s">
        <v>1291</v>
      </c>
      <c r="C649" s="55" t="s">
        <v>1292</v>
      </c>
      <c r="D649" s="284">
        <v>85654</v>
      </c>
      <c r="E649" s="284"/>
      <c r="F649" s="57">
        <f t="shared" ref="F649:F724" si="188">IF(D649&lt;&gt;0,IF(E649/D649&gt;=100,"&gt;&gt;100",E649/D649*100),"-")</f>
        <v>0</v>
      </c>
    </row>
    <row r="650" spans="1:6" ht="12.75" customHeight="1" x14ac:dyDescent="0.2">
      <c r="A650" s="54" t="s">
        <v>1293</v>
      </c>
      <c r="B650" s="88" t="s">
        <v>1294</v>
      </c>
      <c r="C650" s="55" t="s">
        <v>1293</v>
      </c>
      <c r="D650" s="284">
        <v>336138</v>
      </c>
      <c r="E650" s="284">
        <v>3538535.86</v>
      </c>
      <c r="F650" s="57">
        <f t="shared" si="188"/>
        <v>1052.703312330055</v>
      </c>
    </row>
    <row r="651" spans="1:6" ht="12.75" customHeight="1" x14ac:dyDescent="0.2">
      <c r="A651" s="54" t="s">
        <v>1295</v>
      </c>
      <c r="B651" s="88" t="s">
        <v>1296</v>
      </c>
      <c r="C651" s="55" t="s">
        <v>1295</v>
      </c>
      <c r="D651" s="284">
        <v>330875</v>
      </c>
      <c r="E651" s="284">
        <v>3449351.93</v>
      </c>
      <c r="F651" s="57">
        <f t="shared" si="188"/>
        <v>1042.4939720438233</v>
      </c>
    </row>
    <row r="652" spans="1:6" ht="24" x14ac:dyDescent="0.2">
      <c r="A652" s="54">
        <v>11</v>
      </c>
      <c r="B652" s="88" t="s">
        <v>1297</v>
      </c>
      <c r="C652" s="55" t="s">
        <v>1298</v>
      </c>
      <c r="D652" s="56">
        <f t="shared" ref="D652:E652" si="189">+D649+D650-D651</f>
        <v>90917</v>
      </c>
      <c r="E652" s="56">
        <f t="shared" si="189"/>
        <v>89183.929999999702</v>
      </c>
      <c r="F652" s="57">
        <f t="shared" si="188"/>
        <v>98.09378884037055</v>
      </c>
    </row>
    <row r="653" spans="1:6" ht="24" x14ac:dyDescent="0.2">
      <c r="A653" s="54" t="s">
        <v>605</v>
      </c>
      <c r="B653" s="88" t="s">
        <v>1299</v>
      </c>
      <c r="C653" s="55" t="s">
        <v>1300</v>
      </c>
      <c r="D653" s="307"/>
      <c r="E653" s="307"/>
      <c r="F653" s="57" t="str">
        <f t="shared" si="188"/>
        <v>-</v>
      </c>
    </row>
    <row r="654" spans="1:6" ht="24" x14ac:dyDescent="0.2">
      <c r="A654" s="54" t="s">
        <v>605</v>
      </c>
      <c r="B654" s="88" t="s">
        <v>1301</v>
      </c>
      <c r="C654" s="55" t="s">
        <v>1302</v>
      </c>
      <c r="D654" s="307">
        <v>51</v>
      </c>
      <c r="E654" s="307">
        <v>51</v>
      </c>
      <c r="F654" s="57">
        <f t="shared" si="188"/>
        <v>100</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51</v>
      </c>
      <c r="E656" s="307">
        <v>51</v>
      </c>
      <c r="F656" s="57">
        <f t="shared" si="188"/>
        <v>100</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v>6375</v>
      </c>
      <c r="E664" s="284">
        <v>8600.98</v>
      </c>
      <c r="F664" s="57">
        <f t="shared" si="188"/>
        <v>134.91733333333335</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4"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c r="E675" s="284"/>
      <c r="F675" s="57" t="str">
        <f t="shared" si="188"/>
        <v>-</v>
      </c>
    </row>
    <row r="676" spans="1:6" ht="24" x14ac:dyDescent="0.2">
      <c r="A676" s="54">
        <v>63613</v>
      </c>
      <c r="B676" s="229" t="s">
        <v>1346</v>
      </c>
      <c r="C676" s="55" t="s">
        <v>1347</v>
      </c>
      <c r="D676" s="284">
        <v>2836029</v>
      </c>
      <c r="E676" s="284">
        <v>2959489.31</v>
      </c>
      <c r="F676" s="57">
        <f t="shared" si="188"/>
        <v>104.35328094317795</v>
      </c>
    </row>
    <row r="677" spans="1:6" ht="24" x14ac:dyDescent="0.2">
      <c r="A677" s="54">
        <v>63622</v>
      </c>
      <c r="B677" s="229" t="s">
        <v>1348</v>
      </c>
      <c r="C677" s="55" t="s">
        <v>1349</v>
      </c>
      <c r="D677" s="284">
        <v>596</v>
      </c>
      <c r="E677" s="284">
        <v>272015.37</v>
      </c>
      <c r="F677" s="57" t="str">
        <f t="shared" si="188"/>
        <v>&gt;&gt;100</v>
      </c>
    </row>
    <row r="678" spans="1:6" ht="24"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c r="F694" s="57" t="str">
        <f t="shared" si="188"/>
        <v>-</v>
      </c>
    </row>
    <row r="695" spans="1:6" ht="12.75" customHeight="1" x14ac:dyDescent="0.2">
      <c r="A695" s="54">
        <v>63812</v>
      </c>
      <c r="B695" s="229" t="s">
        <v>1369</v>
      </c>
      <c r="C695" s="55" t="s">
        <v>1370</v>
      </c>
      <c r="D695" s="284"/>
      <c r="E695" s="284"/>
      <c r="F695" s="57" t="str">
        <f t="shared" si="188"/>
        <v>-</v>
      </c>
    </row>
    <row r="696" spans="1:6" ht="24" x14ac:dyDescent="0.2">
      <c r="A696" s="54" t="s">
        <v>1371</v>
      </c>
      <c r="B696" s="229" t="s">
        <v>1372</v>
      </c>
      <c r="C696" s="55" t="s">
        <v>1371</v>
      </c>
      <c r="D696" s="284"/>
      <c r="E696" s="284"/>
      <c r="F696" s="57" t="str">
        <f t="shared" si="188"/>
        <v>-</v>
      </c>
    </row>
    <row r="697" spans="1:6" ht="24"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v>82621</v>
      </c>
      <c r="E710" s="284">
        <v>85259.64</v>
      </c>
      <c r="F710" s="57">
        <f t="shared" si="188"/>
        <v>103.19366746952954</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c r="F712" s="57" t="str">
        <f t="shared" si="188"/>
        <v>-</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c r="F716" s="57" t="str">
        <f t="shared" si="188"/>
        <v>-</v>
      </c>
    </row>
    <row r="717" spans="1:6" ht="12.75" customHeight="1" x14ac:dyDescent="0.2">
      <c r="A717" s="54">
        <v>31215</v>
      </c>
      <c r="B717" s="88" t="s">
        <v>1410</v>
      </c>
      <c r="C717" s="55" t="s">
        <v>1411</v>
      </c>
      <c r="D717" s="284">
        <v>83986</v>
      </c>
      <c r="E717" s="284">
        <v>80854.22</v>
      </c>
      <c r="F717" s="57">
        <f t="shared" si="188"/>
        <v>96.271068987688423</v>
      </c>
    </row>
    <row r="718" spans="1:6" ht="12.75" customHeight="1" x14ac:dyDescent="0.2">
      <c r="A718" s="54">
        <v>32121</v>
      </c>
      <c r="B718" s="88" t="s">
        <v>1412</v>
      </c>
      <c r="C718" s="55" t="s">
        <v>1413</v>
      </c>
      <c r="D718" s="284">
        <v>164731</v>
      </c>
      <c r="E718" s="284">
        <v>159283.66</v>
      </c>
      <c r="F718" s="57">
        <f t="shared" si="188"/>
        <v>96.69319071698709</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v>1508</v>
      </c>
      <c r="E720" s="284">
        <v>5930</v>
      </c>
      <c r="F720" s="57">
        <f t="shared" si="188"/>
        <v>393.23607427055703</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c r="E722" s="284"/>
      <c r="F722" s="57" t="str">
        <f t="shared" si="188"/>
        <v>-</v>
      </c>
    </row>
    <row r="723" spans="1:6" ht="12.75" customHeight="1" x14ac:dyDescent="0.2">
      <c r="A723" s="54" t="s">
        <v>1422</v>
      </c>
      <c r="B723" s="88" t="s">
        <v>1423</v>
      </c>
      <c r="C723" s="55" t="s">
        <v>1422</v>
      </c>
      <c r="D723" s="284">
        <v>18562</v>
      </c>
      <c r="E723" s="284">
        <v>26093.75</v>
      </c>
      <c r="F723" s="57">
        <f t="shared" si="188"/>
        <v>140.57617713608448</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v>100</v>
      </c>
      <c r="E725" s="284"/>
      <c r="F725" s="57">
        <f t="shared" ref="F725:F982" si="190">IF(D725&lt;&gt;0,IF(E725/D725&gt;=100,"&gt;&gt;100",E725/D725*100),"-")</f>
        <v>0</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c r="E742" s="284"/>
      <c r="F742" s="57" t="str">
        <f t="shared" si="190"/>
        <v>-</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c r="E947" s="284"/>
      <c r="F947" s="57" t="str">
        <f t="shared" si="190"/>
        <v>-</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si="190"/>
        <v>-</v>
      </c>
    </row>
    <row r="981" spans="1:6" ht="24" x14ac:dyDescent="0.2">
      <c r="A981" s="54">
        <v>54772</v>
      </c>
      <c r="B981" s="88" t="s">
        <v>1937</v>
      </c>
      <c r="C981" s="55" t="s">
        <v>1938</v>
      </c>
      <c r="D981" s="284"/>
      <c r="E981" s="284"/>
      <c r="F981" s="57" t="str">
        <f t="shared" si="190"/>
        <v>-</v>
      </c>
    </row>
    <row r="982" spans="1:6" ht="24" x14ac:dyDescent="0.2">
      <c r="A982" s="61">
        <v>55312</v>
      </c>
      <c r="B982" s="91" t="s">
        <v>1939</v>
      </c>
      <c r="C982" s="62" t="s">
        <v>1940</v>
      </c>
      <c r="D982" s="285"/>
      <c r="E982" s="285"/>
      <c r="F982" s="63" t="str">
        <f t="shared" si="190"/>
        <v>-</v>
      </c>
    </row>
    <row r="983" spans="1:6" ht="20.100000000000001" customHeight="1" x14ac:dyDescent="0.2">
      <c r="A983" s="359" t="s">
        <v>1941</v>
      </c>
      <c r="B983" s="360"/>
      <c r="C983" s="73"/>
      <c r="D983" s="82"/>
      <c r="E983" s="82"/>
      <c r="F983" s="83"/>
    </row>
    <row r="984" spans="1:6" ht="39" customHeight="1" x14ac:dyDescent="0.2">
      <c r="A984" s="239" t="s">
        <v>1942</v>
      </c>
      <c r="B984" s="235" t="s">
        <v>41</v>
      </c>
      <c r="C984" s="259" t="s">
        <v>42</v>
      </c>
      <c r="D984" s="75" t="s">
        <v>1943</v>
      </c>
      <c r="E984" s="76" t="s">
        <v>1944</v>
      </c>
      <c r="F984" s="72" t="s">
        <v>52</v>
      </c>
    </row>
    <row r="985" spans="1:6" ht="36" x14ac:dyDescent="0.2">
      <c r="A985" s="77" t="s">
        <v>1945</v>
      </c>
      <c r="B985" s="228" t="s">
        <v>1946</v>
      </c>
      <c r="C985" s="78" t="s">
        <v>1947</v>
      </c>
      <c r="D985" s="286"/>
      <c r="E985" s="286"/>
      <c r="F985" s="69" t="str">
        <f t="shared" ref="F985:F992" si="191">IF(D985&lt;&gt;0,IF(E985/D985&gt;=100,"&gt;&gt;100",E985/D985*100),"-")</f>
        <v>-</v>
      </c>
    </row>
    <row r="986" spans="1:6" ht="24" x14ac:dyDescent="0.2">
      <c r="A986" s="54" t="s">
        <v>1948</v>
      </c>
      <c r="B986" s="88" t="s">
        <v>1949</v>
      </c>
      <c r="C986" s="55" t="s">
        <v>1948</v>
      </c>
      <c r="D986" s="287"/>
      <c r="E986" s="287"/>
      <c r="F986" s="57" t="str">
        <f t="shared" si="191"/>
        <v>-</v>
      </c>
    </row>
    <row r="987" spans="1:6" ht="24" x14ac:dyDescent="0.2">
      <c r="A987" s="54" t="s">
        <v>1950</v>
      </c>
      <c r="B987" s="88" t="s">
        <v>1951</v>
      </c>
      <c r="C987" s="55" t="s">
        <v>1950</v>
      </c>
      <c r="D987" s="287"/>
      <c r="E987" s="287"/>
      <c r="F987" s="57" t="str">
        <f t="shared" si="191"/>
        <v>-</v>
      </c>
    </row>
    <row r="988" spans="1:6" ht="24" x14ac:dyDescent="0.2">
      <c r="A988" s="54">
        <v>26454</v>
      </c>
      <c r="B988" s="88" t="s">
        <v>1952</v>
      </c>
      <c r="C988" s="55" t="s">
        <v>1953</v>
      </c>
      <c r="D988" s="287"/>
      <c r="E988" s="287"/>
      <c r="F988" s="57" t="str">
        <f t="shared" si="191"/>
        <v>-</v>
      </c>
    </row>
    <row r="989" spans="1:6" ht="12.75" customHeight="1" x14ac:dyDescent="0.2">
      <c r="A989" s="54" t="s">
        <v>1954</v>
      </c>
      <c r="B989" s="88" t="s">
        <v>1955</v>
      </c>
      <c r="C989" s="55" t="s">
        <v>1954</v>
      </c>
      <c r="D989" s="287"/>
      <c r="E989" s="287"/>
      <c r="F989" s="57" t="str">
        <f t="shared" si="191"/>
        <v>-</v>
      </c>
    </row>
    <row r="990" spans="1:6" ht="36" x14ac:dyDescent="0.2">
      <c r="A990" s="54" t="s">
        <v>1956</v>
      </c>
      <c r="B990" s="88" t="s">
        <v>1957</v>
      </c>
      <c r="C990" s="55" t="s">
        <v>1958</v>
      </c>
      <c r="D990" s="287"/>
      <c r="E990" s="287"/>
      <c r="F990" s="57" t="str">
        <f t="shared" si="191"/>
        <v>-</v>
      </c>
    </row>
    <row r="991" spans="1:6" ht="12.75" customHeight="1" x14ac:dyDescent="0.2">
      <c r="A991" s="54" t="s">
        <v>1959</v>
      </c>
      <c r="B991" s="88" t="s">
        <v>1960</v>
      </c>
      <c r="C991" s="55" t="s">
        <v>1959</v>
      </c>
      <c r="D991" s="287"/>
      <c r="E991" s="287"/>
      <c r="F991" s="57" t="str">
        <f t="shared" si="191"/>
        <v>-</v>
      </c>
    </row>
    <row r="992" spans="1:6" ht="24" x14ac:dyDescent="0.2">
      <c r="A992" s="61">
        <v>26534</v>
      </c>
      <c r="B992" s="91" t="s">
        <v>1961</v>
      </c>
      <c r="C992" s="62" t="s">
        <v>1962</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1963</v>
      </c>
      <c r="E3" s="266" t="s">
        <v>1964</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topLeftCell="A49" workbookViewId="0">
      <selection activeCell="D12" sqref="D12"/>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7"/>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3450104.0700000003</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8"/>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3450104.0700000003</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8">
        <v>2744062.14</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8">
        <v>667546.93999999994</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8">
        <v>31996.1</v>
      </c>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8">
        <v>6498.89</v>
      </c>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8"/>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8"/>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3399388.9000000004</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3399388.9000000004</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8">
        <v>2744062.14</v>
      </c>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8">
        <v>628393.87</v>
      </c>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8">
        <v>24557.89</v>
      </c>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8">
        <v>2375</v>
      </c>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8"/>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8"/>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50715.169999999925</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50715.17</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50715.17</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39153.07</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8">
        <v>39153.07</v>
      </c>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7438.21</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8">
        <v>7438.21</v>
      </c>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4123.8900000000003</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8">
        <v>4123.8900000000003</v>
      </c>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0</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8"/>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68"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2856</v>
      </c>
      <c r="B1" s="373"/>
      <c r="C1" s="373"/>
      <c r="D1" s="373"/>
      <c r="E1" s="80" t="s">
        <v>2998</v>
      </c>
      <c r="F1" s="80"/>
      <c r="G1" s="80"/>
      <c r="H1" s="80"/>
      <c r="I1" s="80"/>
      <c r="J1" s="80"/>
      <c r="K1" s="80"/>
      <c r="L1" s="80"/>
      <c r="M1" s="80"/>
      <c r="N1" s="80"/>
      <c r="O1" s="80"/>
      <c r="P1" s="80"/>
    </row>
    <row r="2" spans="1:16" ht="37.5" customHeight="1" x14ac:dyDescent="0.2">
      <c r="A2" s="375" t="s">
        <v>2999</v>
      </c>
      <c r="B2" s="373"/>
      <c r="C2" s="373"/>
      <c r="D2" s="373"/>
    </row>
    <row r="3" spans="1:16" ht="29.25" customHeight="1" x14ac:dyDescent="0.2">
      <c r="A3" s="145" t="s">
        <v>3000</v>
      </c>
      <c r="B3" s="146" t="s">
        <v>3001</v>
      </c>
      <c r="C3" s="147" t="s">
        <v>3002</v>
      </c>
      <c r="D3" s="143"/>
      <c r="E3" s="144">
        <f>E4+E14+E19+E275+E293+E296+E298</f>
        <v>0</v>
      </c>
      <c r="F3" s="144">
        <f>F4+F14+F19+F275+F293+F296+F298</f>
        <v>1</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8230</v>
      </c>
      <c r="P3" s="80"/>
    </row>
    <row r="4" spans="1:16" ht="19.5" customHeight="1" x14ac:dyDescent="0.2">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3021</v>
      </c>
      <c r="B19" s="377"/>
      <c r="C19" s="378"/>
      <c r="D19" s="143"/>
      <c r="E19" s="80">
        <f>SUM(E20:E274)</f>
        <v>0</v>
      </c>
      <c r="F19" s="80">
        <f>SUM(F20:F274)</f>
        <v>1</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3218</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O.K.</v>
      </c>
      <c r="C217" s="138" t="s">
        <v>3219</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
      <c r="A218" s="153">
        <v>181</v>
      </c>
      <c r="B218" s="154" t="str">
        <f t="shared" si="19"/>
        <v>O.K.</v>
      </c>
      <c r="C218" s="138" t="s">
        <v>3220</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O.K.</v>
      </c>
      <c r="C219" s="138" t="s">
        <v>3221</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3222</v>
      </c>
      <c r="D220" s="143"/>
      <c r="E220" s="80">
        <f t="shared" si="20"/>
        <v>0</v>
      </c>
      <c r="F220" s="80">
        <f t="shared" si="21"/>
        <v>1</v>
      </c>
      <c r="G220" s="80"/>
      <c r="H220" s="80"/>
      <c r="I220" s="80"/>
      <c r="J220" s="80"/>
      <c r="K220" s="80"/>
      <c r="L220" s="80">
        <f>IF(AND('PR-RAS'!D186&gt;0,'PR-RAS'!D724=0),1,0)</f>
        <v>0</v>
      </c>
      <c r="M220" s="80">
        <f>IF(AND('PR-RAS'!E186&gt;0,'PR-RAS'!E724=0),1,0)</f>
        <v>1</v>
      </c>
      <c r="N220" s="80"/>
      <c r="O220" s="80"/>
      <c r="P220" s="80"/>
    </row>
    <row r="221" spans="1:16" ht="30" customHeight="1" x14ac:dyDescent="0.2">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3224</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9" t="s">
        <v>3298</v>
      </c>
      <c r="B1" s="389"/>
      <c r="C1" s="389"/>
      <c r="D1" s="322"/>
    </row>
    <row r="2" spans="1:17" ht="33" customHeight="1" x14ac:dyDescent="0.2">
      <c r="A2" s="390" t="s">
        <v>3299</v>
      </c>
      <c r="B2" s="391"/>
      <c r="C2" s="386"/>
      <c r="D2" s="4"/>
      <c r="E2" s="4"/>
      <c r="F2" s="4"/>
      <c r="G2" s="4"/>
      <c r="H2" s="4"/>
      <c r="I2" s="4"/>
      <c r="J2" s="4"/>
      <c r="K2" s="4"/>
      <c r="L2" s="4"/>
      <c r="M2" s="4"/>
      <c r="N2" s="4"/>
      <c r="O2" s="4"/>
      <c r="P2" s="4"/>
      <c r="Q2" s="4"/>
    </row>
    <row r="3" spans="1:17" ht="18.75" customHeight="1" x14ac:dyDescent="0.2">
      <c r="A3" s="43" t="s">
        <v>3300</v>
      </c>
      <c r="B3" s="392" t="s">
        <v>3301</v>
      </c>
      <c r="C3" s="386"/>
      <c r="D3" s="4"/>
      <c r="E3" s="4"/>
      <c r="F3" s="4"/>
      <c r="G3" s="4"/>
      <c r="H3" s="4"/>
      <c r="I3" s="4"/>
      <c r="J3" s="4"/>
      <c r="K3" s="4"/>
      <c r="L3" s="4"/>
      <c r="M3" s="4"/>
      <c r="N3" s="4"/>
      <c r="O3" s="4"/>
      <c r="P3" s="4"/>
      <c r="Q3" s="4"/>
    </row>
    <row r="4" spans="1:17" ht="37.5" hidden="1" customHeight="1" x14ac:dyDescent="0.2">
      <c r="A4" s="44" t="s">
        <v>3302</v>
      </c>
      <c r="B4" s="385" t="s">
        <v>3303</v>
      </c>
      <c r="C4" s="386"/>
      <c r="D4" s="4"/>
      <c r="E4" s="4"/>
      <c r="F4" s="4"/>
      <c r="G4" s="4"/>
      <c r="H4" s="4"/>
      <c r="I4" s="4"/>
      <c r="J4" s="4"/>
      <c r="K4" s="4"/>
      <c r="L4" s="4"/>
      <c r="M4" s="4"/>
      <c r="N4" s="4"/>
      <c r="O4" s="4"/>
      <c r="P4" s="4"/>
      <c r="Q4" s="4"/>
    </row>
    <row r="5" spans="1:17" ht="48" hidden="1" customHeight="1" x14ac:dyDescent="0.2">
      <c r="A5" s="44" t="s">
        <v>3302</v>
      </c>
      <c r="B5" s="385" t="s">
        <v>3304</v>
      </c>
      <c r="C5" s="386"/>
      <c r="D5" s="4"/>
      <c r="E5" s="4"/>
      <c r="F5" s="4"/>
      <c r="G5" s="4"/>
      <c r="H5" s="4"/>
      <c r="I5" s="4"/>
      <c r="J5" s="4"/>
      <c r="K5" s="4"/>
      <c r="L5" s="4"/>
      <c r="M5" s="4"/>
      <c r="N5" s="4"/>
      <c r="O5" s="4"/>
      <c r="P5" s="4"/>
      <c r="Q5" s="4"/>
    </row>
    <row r="6" spans="1:17" ht="59.25" hidden="1" customHeight="1" x14ac:dyDescent="0.2">
      <c r="A6" s="44" t="s">
        <v>3302</v>
      </c>
      <c r="B6" s="385" t="s">
        <v>3305</v>
      </c>
      <c r="C6" s="386"/>
      <c r="D6" s="4"/>
      <c r="E6" s="4"/>
      <c r="F6" s="4"/>
      <c r="G6" s="4"/>
      <c r="H6" s="4"/>
      <c r="I6" s="4"/>
      <c r="J6" s="4"/>
      <c r="K6" s="4"/>
      <c r="L6" s="4"/>
      <c r="M6" s="4"/>
      <c r="N6" s="4"/>
      <c r="O6" s="4"/>
      <c r="P6" s="4"/>
      <c r="Q6" s="4"/>
    </row>
    <row r="7" spans="1:17" ht="48" hidden="1" customHeight="1" x14ac:dyDescent="0.2">
      <c r="A7" s="44" t="s">
        <v>3306</v>
      </c>
      <c r="B7" s="385" t="s">
        <v>3307</v>
      </c>
      <c r="C7" s="386"/>
      <c r="D7" s="4"/>
      <c r="E7" s="4"/>
      <c r="F7" s="4"/>
      <c r="G7" s="4"/>
      <c r="H7" s="4"/>
      <c r="I7" s="4"/>
      <c r="J7" s="4"/>
      <c r="K7" s="4"/>
      <c r="L7" s="4"/>
      <c r="M7" s="4"/>
      <c r="N7" s="4"/>
      <c r="O7" s="4"/>
      <c r="P7" s="4"/>
      <c r="Q7" s="4"/>
    </row>
    <row r="8" spans="1:17" ht="41.25" hidden="1" customHeight="1" x14ac:dyDescent="0.2">
      <c r="A8" s="44" t="s">
        <v>3308</v>
      </c>
      <c r="B8" s="385" t="s">
        <v>3309</v>
      </c>
      <c r="C8" s="386"/>
      <c r="D8" s="4"/>
      <c r="E8" s="4"/>
      <c r="F8" s="4"/>
      <c r="G8" s="4"/>
      <c r="H8" s="4"/>
      <c r="I8" s="4"/>
      <c r="J8" s="4"/>
      <c r="K8" s="4"/>
      <c r="L8" s="4"/>
      <c r="M8" s="4"/>
      <c r="N8" s="4"/>
      <c r="O8" s="4"/>
      <c r="P8" s="4"/>
      <c r="Q8" s="4"/>
    </row>
    <row r="9" spans="1:17" ht="59.25" hidden="1" customHeight="1" x14ac:dyDescent="0.2">
      <c r="A9" s="44" t="s">
        <v>3310</v>
      </c>
      <c r="B9" s="385" t="s">
        <v>3311</v>
      </c>
      <c r="C9" s="386"/>
      <c r="D9" s="4"/>
      <c r="E9" s="4"/>
      <c r="F9" s="4"/>
      <c r="G9" s="4"/>
      <c r="H9" s="4"/>
      <c r="I9" s="4"/>
      <c r="J9" s="4"/>
      <c r="K9" s="4"/>
      <c r="L9" s="4"/>
      <c r="M9" s="4"/>
      <c r="N9" s="4"/>
      <c r="O9" s="4"/>
      <c r="P9" s="4"/>
      <c r="Q9" s="4"/>
    </row>
    <row r="10" spans="1:17" ht="61.5" hidden="1" customHeight="1" x14ac:dyDescent="0.2">
      <c r="A10" s="44" t="s">
        <v>3310</v>
      </c>
      <c r="B10" s="385" t="s">
        <v>3312</v>
      </c>
      <c r="C10" s="386"/>
      <c r="D10" s="4"/>
      <c r="E10" s="4"/>
      <c r="F10" s="4"/>
      <c r="G10" s="4"/>
      <c r="H10" s="4"/>
      <c r="I10" s="4"/>
      <c r="J10" s="4"/>
      <c r="K10" s="4"/>
      <c r="L10" s="4"/>
      <c r="M10" s="4"/>
      <c r="N10" s="4"/>
      <c r="O10" s="4"/>
      <c r="P10" s="4"/>
      <c r="Q10" s="4"/>
    </row>
    <row r="11" spans="1:17" ht="43.5" hidden="1" customHeight="1" x14ac:dyDescent="0.2">
      <c r="A11" s="44" t="s">
        <v>3310</v>
      </c>
      <c r="B11" s="385" t="s">
        <v>3313</v>
      </c>
      <c r="C11" s="386"/>
      <c r="D11" s="4"/>
      <c r="E11" s="4"/>
      <c r="F11" s="4"/>
      <c r="G11" s="4"/>
      <c r="H11" s="4"/>
      <c r="I11" s="4"/>
      <c r="J11" s="4"/>
      <c r="K11" s="4"/>
      <c r="L11" s="4"/>
      <c r="M11" s="4"/>
      <c r="N11" s="4"/>
      <c r="O11" s="4"/>
      <c r="P11" s="4"/>
      <c r="Q11" s="4"/>
    </row>
    <row r="12" spans="1:17" ht="27.75" hidden="1" customHeight="1" x14ac:dyDescent="0.2">
      <c r="A12" s="44" t="s">
        <v>3314</v>
      </c>
      <c r="B12" s="385" t="s">
        <v>3315</v>
      </c>
      <c r="C12" s="386"/>
      <c r="D12" s="4"/>
      <c r="E12" s="4"/>
      <c r="F12" s="4"/>
      <c r="G12" s="4"/>
      <c r="H12" s="4"/>
      <c r="I12" s="4"/>
      <c r="J12" s="4"/>
      <c r="K12" s="4"/>
      <c r="L12" s="4"/>
      <c r="M12" s="4"/>
      <c r="N12" s="4"/>
      <c r="O12" s="4"/>
      <c r="P12" s="4"/>
      <c r="Q12" s="4"/>
    </row>
    <row r="13" spans="1:17" ht="27.75" hidden="1" customHeight="1" x14ac:dyDescent="0.2">
      <c r="A13" s="44" t="s">
        <v>3316</v>
      </c>
      <c r="B13" s="385" t="s">
        <v>3317</v>
      </c>
      <c r="C13" s="386"/>
      <c r="D13" s="4"/>
      <c r="E13" s="4"/>
      <c r="F13" s="4"/>
      <c r="G13" s="4"/>
      <c r="H13" s="4"/>
      <c r="I13" s="4"/>
      <c r="J13" s="4"/>
      <c r="K13" s="4"/>
      <c r="L13" s="4"/>
      <c r="M13" s="4"/>
      <c r="N13" s="4"/>
      <c r="O13" s="4"/>
      <c r="P13" s="4"/>
      <c r="Q13" s="4"/>
    </row>
    <row r="14" spans="1:17" ht="45.75" hidden="1" customHeight="1" x14ac:dyDescent="0.2">
      <c r="A14" s="44" t="s">
        <v>3318</v>
      </c>
      <c r="B14" s="385" t="s">
        <v>3319</v>
      </c>
      <c r="C14" s="386"/>
      <c r="D14" s="4"/>
      <c r="E14" s="4"/>
      <c r="F14" s="4"/>
      <c r="G14" s="4"/>
      <c r="H14" s="4"/>
      <c r="I14" s="4"/>
      <c r="J14" s="4"/>
      <c r="K14" s="4"/>
      <c r="L14" s="4"/>
      <c r="M14" s="4"/>
      <c r="N14" s="4"/>
      <c r="O14" s="4"/>
      <c r="P14" s="4"/>
      <c r="Q14" s="4"/>
    </row>
    <row r="15" spans="1:17" ht="45.75" hidden="1" customHeight="1" x14ac:dyDescent="0.2">
      <c r="A15" s="44" t="s">
        <v>3320</v>
      </c>
      <c r="B15" s="385" t="s">
        <v>3321</v>
      </c>
      <c r="C15" s="386"/>
      <c r="D15" s="4"/>
      <c r="E15" s="4"/>
      <c r="F15" s="4"/>
      <c r="G15" s="4"/>
      <c r="H15" s="4"/>
      <c r="I15" s="4"/>
      <c r="J15" s="4"/>
      <c r="K15" s="4"/>
      <c r="L15" s="4"/>
      <c r="M15" s="4"/>
      <c r="N15" s="4"/>
      <c r="O15" s="4"/>
      <c r="P15" s="4"/>
      <c r="Q15" s="4"/>
    </row>
    <row r="16" spans="1:17" ht="51" hidden="1" customHeight="1" x14ac:dyDescent="0.2">
      <c r="A16" s="44" t="s">
        <v>3322</v>
      </c>
      <c r="B16" s="385" t="s">
        <v>3323</v>
      </c>
      <c r="C16" s="386"/>
      <c r="D16" s="4"/>
      <c r="E16" s="4"/>
      <c r="F16" s="4"/>
      <c r="G16" s="4"/>
      <c r="H16" s="4"/>
      <c r="I16" s="4"/>
      <c r="J16" s="4"/>
      <c r="K16" s="4"/>
      <c r="L16" s="4"/>
      <c r="M16" s="4"/>
      <c r="N16" s="4"/>
      <c r="O16" s="4"/>
      <c r="P16" s="4"/>
      <c r="Q16" s="4"/>
    </row>
    <row r="17" spans="1:17" ht="27.75" hidden="1" customHeight="1" x14ac:dyDescent="0.2">
      <c r="A17" s="44" t="s">
        <v>3324</v>
      </c>
      <c r="B17" s="385" t="s">
        <v>3325</v>
      </c>
      <c r="C17" s="386"/>
      <c r="D17" s="4"/>
      <c r="E17" s="4"/>
      <c r="F17" s="4"/>
      <c r="G17" s="4"/>
      <c r="H17" s="4"/>
      <c r="I17" s="4"/>
      <c r="J17" s="4"/>
      <c r="K17" s="4"/>
      <c r="L17" s="4"/>
      <c r="M17" s="4"/>
      <c r="N17" s="4"/>
      <c r="O17" s="4"/>
      <c r="P17" s="4"/>
      <c r="Q17" s="4"/>
    </row>
    <row r="18" spans="1:17" ht="27.75" hidden="1" customHeight="1" x14ac:dyDescent="0.2">
      <c r="A18" s="44" t="s">
        <v>3326</v>
      </c>
      <c r="B18" s="385" t="s">
        <v>3327</v>
      </c>
      <c r="C18" s="386"/>
      <c r="D18" s="4"/>
      <c r="E18" s="4"/>
      <c r="F18" s="4"/>
      <c r="G18" s="4"/>
      <c r="H18" s="4"/>
      <c r="I18" s="4"/>
      <c r="J18" s="4"/>
      <c r="K18" s="4"/>
      <c r="L18" s="4"/>
      <c r="M18" s="4"/>
      <c r="N18" s="4"/>
      <c r="O18" s="4"/>
      <c r="P18" s="4"/>
      <c r="Q18" s="4"/>
    </row>
    <row r="19" spans="1:17" ht="45" hidden="1" customHeight="1" x14ac:dyDescent="0.2">
      <c r="A19" s="44" t="s">
        <v>3326</v>
      </c>
      <c r="B19" s="385" t="s">
        <v>3328</v>
      </c>
      <c r="C19" s="386"/>
      <c r="D19" s="4"/>
      <c r="E19" s="4"/>
      <c r="F19" s="4"/>
      <c r="G19" s="4"/>
      <c r="H19" s="4"/>
      <c r="I19" s="4"/>
      <c r="J19" s="4"/>
      <c r="K19" s="4"/>
      <c r="L19" s="4"/>
      <c r="M19" s="4"/>
      <c r="N19" s="4"/>
      <c r="O19" s="4"/>
      <c r="P19" s="4"/>
      <c r="Q19" s="4"/>
    </row>
    <row r="20" spans="1:17" ht="45" hidden="1" customHeight="1" x14ac:dyDescent="0.2">
      <c r="A20" s="44" t="s">
        <v>3329</v>
      </c>
      <c r="B20" s="385" t="s">
        <v>3330</v>
      </c>
      <c r="C20" s="386"/>
      <c r="D20" s="4"/>
      <c r="E20" s="4"/>
      <c r="F20" s="4"/>
      <c r="G20" s="4"/>
      <c r="H20" s="4"/>
      <c r="I20" s="4"/>
      <c r="J20" s="4"/>
      <c r="K20" s="4"/>
      <c r="L20" s="4"/>
      <c r="M20" s="4"/>
      <c r="N20" s="4"/>
      <c r="O20" s="4"/>
      <c r="P20" s="4"/>
      <c r="Q20" s="4"/>
    </row>
    <row r="21" spans="1:17" ht="30" hidden="1" customHeight="1" x14ac:dyDescent="0.2">
      <c r="A21" s="44" t="s">
        <v>3331</v>
      </c>
      <c r="B21" s="385" t="s">
        <v>3332</v>
      </c>
      <c r="C21" s="386"/>
      <c r="D21" s="4"/>
      <c r="E21" s="4"/>
      <c r="F21" s="4"/>
      <c r="G21" s="4"/>
      <c r="H21" s="4"/>
      <c r="I21" s="4"/>
      <c r="J21" s="4"/>
      <c r="K21" s="4"/>
      <c r="L21" s="4"/>
      <c r="M21" s="4"/>
      <c r="N21" s="4"/>
      <c r="O21" s="4"/>
      <c r="P21" s="4"/>
      <c r="Q21" s="4"/>
    </row>
    <row r="22" spans="1:17" ht="30" hidden="1" customHeight="1" x14ac:dyDescent="0.2">
      <c r="A22" s="44" t="s">
        <v>3333</v>
      </c>
      <c r="B22" s="385" t="s">
        <v>3334</v>
      </c>
      <c r="C22" s="386"/>
      <c r="D22" s="4"/>
      <c r="E22" s="4"/>
      <c r="F22" s="4"/>
      <c r="G22" s="4"/>
      <c r="H22" s="4"/>
      <c r="I22" s="4"/>
      <c r="J22" s="4"/>
      <c r="K22" s="4"/>
      <c r="L22" s="4"/>
      <c r="M22" s="4"/>
      <c r="N22" s="4"/>
      <c r="O22" s="4"/>
      <c r="P22" s="4"/>
      <c r="Q22" s="4"/>
    </row>
    <row r="23" spans="1:17" ht="30" hidden="1" customHeight="1" x14ac:dyDescent="0.2">
      <c r="A23" s="44" t="s">
        <v>3335</v>
      </c>
      <c r="B23" s="385" t="s">
        <v>3336</v>
      </c>
      <c r="C23" s="386"/>
      <c r="D23" s="4"/>
      <c r="E23" s="4"/>
      <c r="F23" s="4"/>
      <c r="G23" s="4"/>
      <c r="H23" s="4"/>
      <c r="I23" s="4"/>
      <c r="J23" s="4"/>
      <c r="K23" s="4"/>
      <c r="L23" s="4"/>
      <c r="M23" s="4"/>
      <c r="N23" s="4"/>
      <c r="O23" s="4"/>
      <c r="P23" s="4"/>
      <c r="Q23" s="4"/>
    </row>
    <row r="24" spans="1:17" ht="30" hidden="1" customHeight="1" x14ac:dyDescent="0.2">
      <c r="A24" s="44" t="s">
        <v>3337</v>
      </c>
      <c r="B24" s="385" t="s">
        <v>3338</v>
      </c>
      <c r="C24" s="386"/>
      <c r="D24" s="4"/>
      <c r="E24" s="4"/>
      <c r="F24" s="4"/>
      <c r="G24" s="4"/>
      <c r="H24" s="4"/>
      <c r="I24" s="4"/>
      <c r="J24" s="4"/>
      <c r="K24" s="4"/>
      <c r="L24" s="4"/>
      <c r="M24" s="4"/>
      <c r="N24" s="4"/>
      <c r="O24" s="4"/>
      <c r="P24" s="4"/>
      <c r="Q24" s="4"/>
    </row>
    <row r="25" spans="1:17" ht="30" hidden="1" customHeight="1" x14ac:dyDescent="0.2">
      <c r="A25" s="44" t="s">
        <v>3339</v>
      </c>
      <c r="B25" s="385" t="s">
        <v>3340</v>
      </c>
      <c r="C25" s="386"/>
      <c r="D25" s="4"/>
      <c r="E25" s="4"/>
      <c r="F25" s="4"/>
      <c r="G25" s="4"/>
      <c r="H25" s="4"/>
      <c r="I25" s="4"/>
      <c r="J25" s="4"/>
      <c r="K25" s="4"/>
      <c r="L25" s="4"/>
      <c r="M25" s="4"/>
      <c r="N25" s="4"/>
      <c r="O25" s="4"/>
      <c r="P25" s="4"/>
      <c r="Q25" s="4"/>
    </row>
    <row r="26" spans="1:17" ht="30" hidden="1" customHeight="1" x14ac:dyDescent="0.2">
      <c r="A26" s="44" t="s">
        <v>3341</v>
      </c>
      <c r="B26" s="385" t="s">
        <v>3342</v>
      </c>
      <c r="C26" s="386"/>
      <c r="D26" s="4"/>
      <c r="E26" s="4"/>
      <c r="F26" s="4"/>
      <c r="G26" s="4"/>
      <c r="H26" s="4"/>
      <c r="I26" s="4"/>
      <c r="J26" s="4"/>
      <c r="K26" s="4"/>
      <c r="L26" s="4"/>
      <c r="M26" s="4"/>
      <c r="N26" s="4"/>
      <c r="O26" s="4"/>
      <c r="P26" s="4"/>
      <c r="Q26" s="4"/>
    </row>
    <row r="27" spans="1:17" ht="70.5" hidden="1" customHeight="1" x14ac:dyDescent="0.2">
      <c r="A27" s="44" t="s">
        <v>3343</v>
      </c>
      <c r="B27" s="385" t="s">
        <v>3344</v>
      </c>
      <c r="C27" s="386"/>
      <c r="D27" s="4"/>
      <c r="E27" s="4"/>
      <c r="F27" s="4"/>
      <c r="G27" s="4"/>
      <c r="H27" s="4"/>
      <c r="I27" s="4"/>
      <c r="J27" s="4"/>
      <c r="K27" s="4"/>
      <c r="L27" s="4"/>
      <c r="M27" s="4"/>
      <c r="N27" s="4"/>
      <c r="O27" s="4"/>
      <c r="P27" s="4"/>
      <c r="Q27" s="4"/>
    </row>
    <row r="28" spans="1:17" ht="48" hidden="1" customHeight="1" x14ac:dyDescent="0.2">
      <c r="A28" s="44" t="s">
        <v>3345</v>
      </c>
      <c r="B28" s="385" t="s">
        <v>3346</v>
      </c>
      <c r="C28" s="386"/>
      <c r="D28" s="4"/>
      <c r="E28" s="4"/>
      <c r="F28" s="4"/>
      <c r="G28" s="4"/>
      <c r="H28" s="4"/>
      <c r="I28" s="4"/>
      <c r="J28" s="4"/>
      <c r="K28" s="4"/>
      <c r="L28" s="4"/>
      <c r="M28" s="4"/>
      <c r="N28" s="4"/>
      <c r="O28" s="4"/>
      <c r="P28" s="4"/>
      <c r="Q28" s="4"/>
    </row>
    <row r="29" spans="1:17" ht="100.5" hidden="1" customHeight="1" x14ac:dyDescent="0.2">
      <c r="A29" s="44" t="s">
        <v>3347</v>
      </c>
      <c r="B29" s="385" t="s">
        <v>3348</v>
      </c>
      <c r="C29" s="386"/>
      <c r="D29" s="4"/>
      <c r="E29" s="4"/>
      <c r="F29" s="4"/>
      <c r="G29" s="4"/>
      <c r="H29" s="4"/>
      <c r="I29" s="4"/>
      <c r="J29" s="4"/>
      <c r="K29" s="4"/>
      <c r="L29" s="4"/>
      <c r="M29" s="4"/>
      <c r="N29" s="4"/>
      <c r="O29" s="4"/>
      <c r="P29" s="4"/>
      <c r="Q29" s="4"/>
    </row>
    <row r="30" spans="1:17" ht="45" hidden="1" customHeight="1" x14ac:dyDescent="0.2">
      <c r="A30" s="44" t="s">
        <v>3349</v>
      </c>
      <c r="B30" s="385" t="s">
        <v>3350</v>
      </c>
      <c r="C30" s="386"/>
      <c r="D30" s="4"/>
      <c r="E30" s="4"/>
      <c r="F30" s="4"/>
      <c r="G30" s="4"/>
      <c r="H30" s="4"/>
      <c r="I30" s="4"/>
      <c r="J30" s="4"/>
      <c r="K30" s="4"/>
      <c r="L30" s="4"/>
      <c r="M30" s="4"/>
      <c r="N30" s="4"/>
      <c r="O30" s="4"/>
      <c r="P30" s="4"/>
      <c r="Q30" s="4"/>
    </row>
    <row r="31" spans="1:17" ht="45" hidden="1" customHeight="1" x14ac:dyDescent="0.2">
      <c r="A31" s="44" t="s">
        <v>3351</v>
      </c>
      <c r="B31" s="385" t="s">
        <v>3352</v>
      </c>
      <c r="C31" s="386"/>
      <c r="D31" s="4"/>
      <c r="E31" s="4"/>
      <c r="F31" s="4"/>
      <c r="G31" s="4"/>
      <c r="H31" s="4"/>
      <c r="I31" s="4"/>
      <c r="J31" s="4"/>
      <c r="K31" s="4"/>
      <c r="L31" s="4"/>
      <c r="M31" s="4"/>
      <c r="N31" s="4"/>
      <c r="O31" s="4"/>
      <c r="P31" s="4"/>
      <c r="Q31" s="4"/>
    </row>
    <row r="32" spans="1:17" ht="45" hidden="1" customHeight="1" x14ac:dyDescent="0.2">
      <c r="A32" s="44" t="s">
        <v>3353</v>
      </c>
      <c r="B32" s="385" t="s">
        <v>3354</v>
      </c>
      <c r="C32" s="386"/>
      <c r="D32" s="4"/>
      <c r="E32" s="4"/>
      <c r="F32" s="4"/>
      <c r="G32" s="4"/>
      <c r="H32" s="4"/>
      <c r="I32" s="4"/>
      <c r="J32" s="4"/>
      <c r="K32" s="4"/>
      <c r="L32" s="4"/>
      <c r="M32" s="4"/>
      <c r="N32" s="4"/>
      <c r="O32" s="4"/>
      <c r="P32" s="4"/>
      <c r="Q32" s="4"/>
    </row>
    <row r="33" spans="1:21" ht="72" hidden="1" customHeight="1" x14ac:dyDescent="0.2">
      <c r="A33" s="44" t="s">
        <v>3355</v>
      </c>
      <c r="B33" s="385" t="s">
        <v>3356</v>
      </c>
      <c r="C33" s="386"/>
      <c r="D33" s="4"/>
      <c r="E33" s="4"/>
      <c r="F33" s="4"/>
      <c r="G33" s="4"/>
      <c r="H33" s="4"/>
      <c r="I33" s="4"/>
      <c r="J33" s="4"/>
      <c r="K33" s="4"/>
      <c r="L33" s="4"/>
      <c r="M33" s="4"/>
      <c r="N33" s="4"/>
      <c r="O33" s="4"/>
      <c r="P33" s="4"/>
      <c r="Q33" s="4"/>
    </row>
    <row r="34" spans="1:21" ht="79.5" hidden="1" customHeight="1" x14ac:dyDescent="0.2">
      <c r="A34" s="44" t="s">
        <v>3357</v>
      </c>
      <c r="B34" s="385" t="s">
        <v>3358</v>
      </c>
      <c r="C34" s="386"/>
      <c r="D34" s="4"/>
      <c r="E34" s="4"/>
      <c r="F34" s="4"/>
      <c r="G34" s="4"/>
      <c r="H34" s="4"/>
      <c r="I34" s="4"/>
      <c r="J34" s="4"/>
      <c r="K34" s="4"/>
      <c r="L34" s="4"/>
      <c r="M34" s="4"/>
      <c r="N34" s="4"/>
      <c r="O34" s="4"/>
      <c r="P34" s="4"/>
      <c r="Q34" s="4"/>
    </row>
    <row r="35" spans="1:21" ht="70.5" hidden="1" customHeight="1" x14ac:dyDescent="0.2">
      <c r="A35" s="44" t="s">
        <v>3359</v>
      </c>
      <c r="B35" s="385" t="s">
        <v>3360</v>
      </c>
      <c r="C35" s="386"/>
      <c r="D35" s="4"/>
      <c r="E35" s="4"/>
      <c r="F35" s="4"/>
      <c r="G35" s="4"/>
      <c r="H35" s="4"/>
      <c r="I35" s="4"/>
      <c r="J35" s="4"/>
      <c r="K35" s="4"/>
      <c r="L35" s="4"/>
      <c r="M35" s="4"/>
      <c r="N35" s="4"/>
      <c r="O35" s="4"/>
      <c r="P35" s="4"/>
      <c r="Q35" s="4"/>
    </row>
    <row r="36" spans="1:21" ht="45.75" hidden="1" customHeight="1" x14ac:dyDescent="0.2">
      <c r="A36" s="44" t="s">
        <v>3361</v>
      </c>
      <c r="B36" s="385" t="s">
        <v>3362</v>
      </c>
      <c r="C36" s="386"/>
      <c r="D36" s="4"/>
      <c r="E36" s="4"/>
      <c r="F36" s="4"/>
      <c r="G36" s="4"/>
      <c r="H36" s="4"/>
      <c r="I36" s="4"/>
      <c r="J36" s="4"/>
      <c r="K36" s="4"/>
      <c r="L36" s="4"/>
      <c r="M36" s="4"/>
      <c r="N36" s="4"/>
      <c r="O36" s="4"/>
      <c r="P36" s="4"/>
      <c r="Q36" s="4"/>
    </row>
    <row r="37" spans="1:21" ht="54.75" hidden="1" customHeight="1" x14ac:dyDescent="0.2">
      <c r="A37" s="44" t="s">
        <v>3363</v>
      </c>
      <c r="B37" s="385" t="s">
        <v>3364</v>
      </c>
      <c r="C37" s="386"/>
      <c r="D37" s="4"/>
      <c r="E37" s="4"/>
      <c r="F37" s="4"/>
      <c r="G37" s="4"/>
      <c r="H37" s="4"/>
      <c r="I37" s="4"/>
      <c r="J37" s="4"/>
      <c r="K37" s="4"/>
      <c r="L37" s="4"/>
      <c r="M37" s="4"/>
      <c r="N37" s="4"/>
      <c r="O37" s="4"/>
      <c r="P37" s="4"/>
      <c r="Q37" s="4"/>
    </row>
    <row r="38" spans="1:21" ht="37.5" hidden="1" customHeight="1" x14ac:dyDescent="0.2">
      <c r="A38" s="44" t="s">
        <v>3365</v>
      </c>
      <c r="B38" s="385" t="s">
        <v>3366</v>
      </c>
      <c r="C38" s="386"/>
      <c r="D38" s="4"/>
      <c r="E38" s="4"/>
      <c r="F38" s="4"/>
      <c r="G38" s="4"/>
      <c r="H38" s="4"/>
      <c r="I38" s="4"/>
      <c r="J38" s="4"/>
      <c r="K38" s="4"/>
      <c r="L38" s="4"/>
      <c r="M38" s="4"/>
      <c r="N38" s="4"/>
      <c r="O38" s="4"/>
      <c r="P38" s="4"/>
      <c r="Q38" s="4"/>
    </row>
    <row r="39" spans="1:21" ht="61.5" hidden="1" customHeight="1" x14ac:dyDescent="0.2">
      <c r="A39" s="44" t="s">
        <v>3367</v>
      </c>
      <c r="B39" s="385" t="s">
        <v>3368</v>
      </c>
      <c r="C39" s="386"/>
      <c r="D39" s="4"/>
      <c r="E39" s="4"/>
      <c r="F39" s="4"/>
      <c r="G39" s="4"/>
      <c r="H39" s="4"/>
      <c r="I39" s="4"/>
      <c r="J39" s="4"/>
      <c r="K39" s="4"/>
      <c r="L39" s="4"/>
      <c r="M39" s="4"/>
      <c r="N39" s="4"/>
      <c r="O39" s="4"/>
      <c r="P39" s="4"/>
      <c r="Q39" s="4"/>
    </row>
    <row r="40" spans="1:21" ht="53.25" hidden="1" customHeight="1" x14ac:dyDescent="0.2">
      <c r="A40" s="44" t="s">
        <v>3369</v>
      </c>
      <c r="B40" s="385" t="s">
        <v>3370</v>
      </c>
      <c r="C40" s="386"/>
      <c r="D40" s="4"/>
      <c r="E40" s="4"/>
      <c r="F40" s="4"/>
      <c r="G40" s="4"/>
      <c r="H40" s="4"/>
      <c r="I40" s="4"/>
      <c r="J40" s="4"/>
      <c r="K40" s="4"/>
      <c r="L40" s="4"/>
      <c r="M40" s="4"/>
      <c r="N40" s="4"/>
      <c r="O40" s="4"/>
      <c r="P40" s="4"/>
      <c r="Q40" s="4"/>
    </row>
    <row r="41" spans="1:21" ht="73.5" hidden="1" customHeight="1" x14ac:dyDescent="0.2">
      <c r="A41" s="44" t="s">
        <v>3371</v>
      </c>
      <c r="B41" s="385" t="s">
        <v>3372</v>
      </c>
      <c r="C41" s="386"/>
      <c r="D41" s="4"/>
      <c r="E41" s="4"/>
      <c r="F41" s="4"/>
      <c r="G41" s="4"/>
      <c r="H41" s="4"/>
      <c r="I41" s="4"/>
      <c r="J41" s="4"/>
      <c r="K41" s="4"/>
      <c r="L41" s="4"/>
      <c r="M41" s="4"/>
      <c r="N41" s="4"/>
      <c r="O41" s="4"/>
      <c r="P41" s="4"/>
      <c r="Q41" s="4"/>
    </row>
    <row r="42" spans="1:21" ht="57.75" hidden="1" customHeight="1" x14ac:dyDescent="0.2">
      <c r="A42" s="44" t="s">
        <v>3373</v>
      </c>
      <c r="B42" s="385" t="s">
        <v>3374</v>
      </c>
      <c r="C42" s="386"/>
      <c r="D42" s="4"/>
      <c r="E42" s="4"/>
      <c r="F42" s="4"/>
      <c r="G42" s="4"/>
      <c r="H42" s="4"/>
      <c r="I42" s="4"/>
      <c r="J42" s="4"/>
      <c r="K42" s="4"/>
      <c r="L42" s="4"/>
      <c r="M42" s="4"/>
      <c r="N42" s="4"/>
      <c r="O42" s="4"/>
      <c r="P42" s="4"/>
      <c r="Q42" s="4"/>
    </row>
    <row r="43" spans="1:21" ht="84" hidden="1" customHeight="1" x14ac:dyDescent="0.2">
      <c r="A43" s="44" t="s">
        <v>3375</v>
      </c>
      <c r="B43" s="385" t="s">
        <v>3376</v>
      </c>
      <c r="C43" s="386"/>
      <c r="D43" s="4"/>
      <c r="E43" s="4"/>
      <c r="F43" s="4"/>
      <c r="G43" s="4"/>
      <c r="H43" s="4"/>
      <c r="I43" s="4"/>
      <c r="J43" s="4"/>
      <c r="K43" s="4"/>
      <c r="L43" s="4"/>
      <c r="M43" s="4"/>
      <c r="N43" s="4"/>
      <c r="O43" s="4"/>
      <c r="P43" s="4"/>
      <c r="Q43" s="4"/>
    </row>
    <row r="44" spans="1:21" ht="48" hidden="1" customHeight="1" x14ac:dyDescent="0.2">
      <c r="A44" s="44" t="s">
        <v>3377</v>
      </c>
      <c r="B44" s="385" t="s">
        <v>3378</v>
      </c>
      <c r="C44" s="386"/>
      <c r="D44" s="4"/>
      <c r="E44" s="4"/>
      <c r="F44" s="4"/>
      <c r="G44" s="4"/>
      <c r="H44" s="4"/>
      <c r="I44" s="4"/>
      <c r="J44" s="4"/>
      <c r="K44" s="4"/>
      <c r="L44" s="4"/>
      <c r="M44" s="4"/>
      <c r="N44" s="4"/>
      <c r="O44" s="4"/>
      <c r="P44" s="4"/>
      <c r="Q44" s="4"/>
    </row>
    <row r="45" spans="1:21" ht="57" hidden="1" customHeight="1" x14ac:dyDescent="0.2">
      <c r="A45" s="44" t="s">
        <v>3379</v>
      </c>
      <c r="B45" s="385" t="s">
        <v>3380</v>
      </c>
      <c r="C45" s="386"/>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87" t="s">
        <v>3382</v>
      </c>
      <c r="C46" s="386"/>
      <c r="D46" s="42"/>
      <c r="E46" s="4"/>
      <c r="F46" s="4"/>
      <c r="G46" s="4"/>
      <c r="H46" s="4"/>
      <c r="I46" s="4"/>
      <c r="J46" s="4"/>
      <c r="K46" s="4"/>
      <c r="L46" s="4"/>
      <c r="M46" s="4"/>
      <c r="N46" s="4"/>
      <c r="O46" s="4"/>
      <c r="P46" s="4"/>
      <c r="Q46" s="4"/>
    </row>
    <row r="47" spans="1:21" ht="66" hidden="1" customHeight="1" x14ac:dyDescent="0.2">
      <c r="A47" s="50" t="s">
        <v>3383</v>
      </c>
      <c r="B47" s="388" t="s">
        <v>3384</v>
      </c>
      <c r="C47" s="388"/>
      <c r="D47" s="4"/>
      <c r="E47" s="4"/>
      <c r="F47" s="4"/>
      <c r="G47" s="4"/>
      <c r="H47" s="4"/>
      <c r="I47" s="4"/>
      <c r="J47" s="4"/>
      <c r="K47" s="4"/>
      <c r="L47" s="4"/>
      <c r="M47" s="4"/>
      <c r="N47" s="4"/>
      <c r="O47" s="4"/>
      <c r="P47" s="4"/>
      <c r="Q47" s="4"/>
    </row>
    <row r="48" spans="1:21" ht="123.75" customHeight="1" x14ac:dyDescent="0.2">
      <c r="A48" s="312" t="s">
        <v>3385</v>
      </c>
      <c r="B48" s="384" t="s">
        <v>3386</v>
      </c>
      <c r="C48" s="383"/>
      <c r="D48" s="4"/>
      <c r="E48" s="4"/>
      <c r="F48" s="4"/>
      <c r="G48" s="4"/>
      <c r="H48" s="4"/>
      <c r="I48" s="4"/>
      <c r="J48" s="4"/>
      <c r="K48" s="4"/>
      <c r="L48" s="4"/>
      <c r="M48" s="4"/>
      <c r="N48" s="4"/>
      <c r="O48" s="4"/>
      <c r="P48" s="4"/>
      <c r="Q48" s="4"/>
    </row>
    <row r="49" spans="1:17" s="306" customFormat="1" ht="34.5" customHeight="1" x14ac:dyDescent="0.2">
      <c r="A49" s="312" t="s">
        <v>3387</v>
      </c>
      <c r="B49" s="382" t="s">
        <v>3388</v>
      </c>
      <c r="C49" s="383"/>
      <c r="D49" s="4"/>
      <c r="E49" s="4"/>
      <c r="F49" s="4"/>
      <c r="G49" s="4"/>
      <c r="H49" s="4"/>
      <c r="I49" s="4"/>
      <c r="J49" s="4"/>
      <c r="K49" s="4"/>
      <c r="L49" s="4"/>
      <c r="M49" s="4"/>
      <c r="N49" s="4"/>
      <c r="O49" s="4"/>
      <c r="P49" s="4"/>
      <c r="Q49" s="4"/>
    </row>
    <row r="50" spans="1:17" s="313" customFormat="1" ht="34.5" customHeight="1" x14ac:dyDescent="0.2">
      <c r="A50" s="312" t="s">
        <v>3389</v>
      </c>
      <c r="B50" s="382" t="s">
        <v>3390</v>
      </c>
      <c r="C50" s="383"/>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cp:lastModifiedBy>
  <cp:lastPrinted>2022-07-07T12:20:08Z</cp:lastPrinted>
  <dcterms:created xsi:type="dcterms:W3CDTF">2022-04-01T05:14:30Z</dcterms:created>
  <dcterms:modified xsi:type="dcterms:W3CDTF">2022-07-08T10:52:02Z</dcterms:modified>
</cp:coreProperties>
</file>